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<sst xmlns="http://schemas.openxmlformats.org/spreadsheetml/2006/main" count="127" uniqueCount="46">
  <si>
    <t>Name</t>
  </si>
  <si>
    <t>Arrival date</t>
  </si>
  <si>
    <t>Flight no.</t>
  </si>
  <si>
    <t>HOTEL</t>
  </si>
  <si>
    <t>Single</t>
  </si>
  <si>
    <t>FB</t>
  </si>
  <si>
    <t xml:space="preserve">GRAND PRIX  2019 </t>
  </si>
  <si>
    <t>Contact mail</t>
  </si>
  <si>
    <t>Date:</t>
  </si>
  <si>
    <t>Accommodation</t>
  </si>
  <si>
    <t>No. Room</t>
  </si>
  <si>
    <t>Room type</t>
  </si>
  <si>
    <t>Board base (BB, HB)</t>
  </si>
  <si>
    <t>Function</t>
  </si>
  <si>
    <t>Departure date</t>
  </si>
  <si>
    <t>No of nights</t>
  </si>
  <si>
    <t>Training Camp</t>
  </si>
  <si>
    <t>Total</t>
  </si>
  <si>
    <t>Athlete</t>
  </si>
  <si>
    <t>Yes</t>
  </si>
  <si>
    <t>No</t>
  </si>
  <si>
    <t>BB</t>
  </si>
  <si>
    <t>Coach</t>
  </si>
  <si>
    <t>President</t>
  </si>
  <si>
    <t>Official</t>
  </si>
  <si>
    <t>Delegation</t>
  </si>
  <si>
    <t>Travel details</t>
  </si>
  <si>
    <t>arrival time</t>
  </si>
  <si>
    <t>No. Of persons</t>
  </si>
  <si>
    <t>Departure time</t>
  </si>
  <si>
    <t>Universel</t>
  </si>
  <si>
    <t>Only fill grey areas</t>
  </si>
  <si>
    <t>Country</t>
  </si>
  <si>
    <t>Twin room</t>
  </si>
  <si>
    <t>Twin room FB Universel</t>
  </si>
  <si>
    <t>Twin room BB Universel</t>
  </si>
  <si>
    <t>Single BB Universel</t>
  </si>
  <si>
    <t>Single FB Universel</t>
  </si>
  <si>
    <t>Twin room BB Versaille</t>
  </si>
  <si>
    <t>Single BB Versaille</t>
  </si>
  <si>
    <t>Lunch at the Venue 20$ each</t>
  </si>
  <si>
    <t>Lunch Ticket</t>
  </si>
  <si>
    <t>Quantity</t>
  </si>
  <si>
    <t>Montreal</t>
  </si>
  <si>
    <t>Price per night</t>
  </si>
  <si>
    <t>Versaille</t>
  </si>
</sst>
</file>

<file path=xl/styles.xml><?xml version="1.0" encoding="utf-8"?>
<styleSheet xmlns="http://schemas.openxmlformats.org/spreadsheetml/2006/main">
  <numFmts count="1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&quot;$&quot;* #,##0.00_-;\-&quot;$&quot;* #,##0.00_-;_-&quot;$&quot;* &quot;-&quot;??_-;_-@_-"/>
    <numFmt numFmtId="165" formatCode="&quot;$&quot;#,##0.00"/>
    <numFmt numFmtId="166" formatCode="_(&quot;$&quot;* #,##0_);_(&quot;$&quot;* \(#,##0\);_(&quot;$&quot;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8"/>
      <color indexed="8"/>
      <name val="Calibri"/>
      <family val="2"/>
    </font>
    <font>
      <b/>
      <u val="single"/>
      <sz val="12"/>
      <name val="Calibri"/>
      <family val="2"/>
    </font>
    <font>
      <sz val="14"/>
      <color indexed="63"/>
      <name val="Times New Roman"/>
      <family val="1"/>
    </font>
    <font>
      <sz val="16.5"/>
      <color indexed="55"/>
      <name val="Arial"/>
      <family val="2"/>
    </font>
    <font>
      <b/>
      <sz val="14"/>
      <color indexed="63"/>
      <name val="Inherit"/>
      <family val="0"/>
    </font>
    <font>
      <i/>
      <sz val="11"/>
      <color indexed="9"/>
      <name val="Calibri"/>
      <family val="2"/>
    </font>
    <font>
      <b/>
      <i/>
      <sz val="14"/>
      <color indexed="1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i/>
      <sz val="11"/>
      <color rgb="FFFF0000"/>
      <name val="Calibri"/>
      <family val="2"/>
    </font>
    <font>
      <b/>
      <sz val="18"/>
      <color theme="1"/>
      <name val="Calibri"/>
      <family val="2"/>
    </font>
    <font>
      <sz val="16.5"/>
      <color rgb="FF999999"/>
      <name val="Arial"/>
      <family val="2"/>
    </font>
    <font>
      <sz val="14"/>
      <color rgb="FF2C2C2D"/>
      <name val="Times New Roman"/>
      <family val="1"/>
    </font>
    <font>
      <b/>
      <sz val="14"/>
      <color rgb="FF2C2C2D"/>
      <name val="Inherit"/>
      <family val="0"/>
    </font>
    <font>
      <i/>
      <sz val="11"/>
      <color theme="0"/>
      <name val="Calibri"/>
      <family val="2"/>
    </font>
    <font>
      <b/>
      <i/>
      <sz val="14"/>
      <color rgb="FFFFFF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/>
    </xf>
    <xf numFmtId="165" fontId="0" fillId="0" borderId="0" xfId="0" applyNumberFormat="1" applyAlignment="1">
      <alignment/>
    </xf>
    <xf numFmtId="0" fontId="9" fillId="0" borderId="0" xfId="49" applyFont="1" applyFill="1" applyAlignment="1">
      <alignment/>
      <protection/>
    </xf>
    <xf numFmtId="0" fontId="10" fillId="33" borderId="11" xfId="49" applyFont="1" applyFill="1" applyBorder="1" applyAlignment="1">
      <alignment horizontal="center"/>
      <protection/>
    </xf>
    <xf numFmtId="0" fontId="11" fillId="0" borderId="0" xfId="49" applyFont="1" applyFill="1" applyAlignment="1">
      <alignment/>
      <protection/>
    </xf>
    <xf numFmtId="0" fontId="11" fillId="0" borderId="0" xfId="49" applyFont="1" applyFill="1" applyBorder="1" applyAlignment="1" applyProtection="1">
      <alignment horizontal="center"/>
      <protection locked="0"/>
    </xf>
    <xf numFmtId="165" fontId="0" fillId="0" borderId="0" xfId="49" applyNumberFormat="1">
      <alignment/>
      <protection/>
    </xf>
    <xf numFmtId="0" fontId="54" fillId="0" borderId="0" xfId="49" applyFont="1" applyFill="1" applyAlignment="1">
      <alignment horizontal="center"/>
      <protection/>
    </xf>
    <xf numFmtId="14" fontId="11" fillId="0" borderId="0" xfId="49" applyNumberFormat="1" applyFont="1" applyFill="1" applyBorder="1" applyAlignment="1" applyProtection="1">
      <alignment/>
      <protection/>
    </xf>
    <xf numFmtId="0" fontId="55" fillId="0" borderId="0" xfId="49" applyFont="1" applyFill="1" applyAlignment="1">
      <alignment/>
      <protection/>
    </xf>
    <xf numFmtId="0" fontId="54" fillId="0" borderId="0" xfId="49" applyFont="1" applyFill="1" applyBorder="1" applyAlignment="1">
      <alignment horizontal="center"/>
      <protection/>
    </xf>
    <xf numFmtId="165" fontId="11" fillId="0" borderId="0" xfId="49" applyNumberFormat="1" applyFont="1" applyFill="1" applyBorder="1" applyAlignment="1" applyProtection="1">
      <alignment horizontal="center"/>
      <protection locked="0"/>
    </xf>
    <xf numFmtId="0" fontId="10" fillId="0" borderId="0" xfId="49" applyFont="1">
      <alignment/>
      <protection/>
    </xf>
    <xf numFmtId="0" fontId="10" fillId="33" borderId="0" xfId="49" applyFont="1" applyFill="1">
      <alignment/>
      <protection/>
    </xf>
    <xf numFmtId="0" fontId="0" fillId="0" borderId="0" xfId="49">
      <alignment/>
      <protection/>
    </xf>
    <xf numFmtId="0" fontId="3" fillId="33" borderId="0" xfId="49" applyFont="1" applyFill="1">
      <alignment/>
      <protection/>
    </xf>
    <xf numFmtId="165" fontId="15" fillId="34" borderId="10" xfId="49" applyNumberFormat="1" applyFont="1" applyFill="1" applyBorder="1" applyAlignment="1">
      <alignment horizontal="center"/>
      <protection/>
    </xf>
    <xf numFmtId="0" fontId="3" fillId="34" borderId="10" xfId="49" applyFont="1" applyFill="1" applyBorder="1" applyProtection="1">
      <alignment/>
      <protection locked="0"/>
    </xf>
    <xf numFmtId="0" fontId="15" fillId="34" borderId="10" xfId="49" applyFont="1" applyFill="1" applyBorder="1" applyAlignment="1" applyProtection="1">
      <alignment horizontal="center"/>
      <protection locked="0"/>
    </xf>
    <xf numFmtId="0" fontId="3" fillId="33" borderId="10" xfId="49" applyFont="1" applyFill="1" applyBorder="1" applyProtection="1">
      <alignment/>
      <protection locked="0"/>
    </xf>
    <xf numFmtId="0" fontId="56" fillId="33" borderId="10" xfId="49" applyFont="1" applyFill="1" applyBorder="1" applyAlignment="1" applyProtection="1">
      <alignment horizontal="center"/>
      <protection locked="0"/>
    </xf>
    <xf numFmtId="14" fontId="56" fillId="33" borderId="10" xfId="49" applyNumberFormat="1" applyFont="1" applyFill="1" applyBorder="1" applyProtection="1">
      <alignment/>
      <protection locked="0"/>
    </xf>
    <xf numFmtId="0" fontId="15" fillId="34" borderId="10" xfId="49" applyFont="1" applyFill="1" applyBorder="1" applyAlignment="1">
      <alignment horizontal="center"/>
      <protection/>
    </xf>
    <xf numFmtId="0" fontId="0" fillId="0" borderId="10" xfId="0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3" fillId="0" borderId="0" xfId="49" applyFont="1" applyBorder="1">
      <alignment/>
      <protection/>
    </xf>
    <xf numFmtId="14" fontId="3" fillId="0" borderId="0" xfId="49" applyNumberFormat="1" applyFont="1">
      <alignment/>
      <protection/>
    </xf>
    <xf numFmtId="0" fontId="57" fillId="0" borderId="0" xfId="49" applyFont="1">
      <alignment/>
      <protection/>
    </xf>
    <xf numFmtId="165" fontId="14" fillId="0" borderId="0" xfId="49" applyNumberFormat="1" applyFont="1">
      <alignment/>
      <protection/>
    </xf>
    <xf numFmtId="0" fontId="14" fillId="34" borderId="10" xfId="49" applyFont="1" applyFill="1" applyBorder="1" applyAlignment="1">
      <alignment horizontal="center" vertical="center" wrapText="1"/>
      <protection/>
    </xf>
    <xf numFmtId="0" fontId="14" fillId="0" borderId="0" xfId="49" applyFont="1" applyBorder="1" applyAlignment="1">
      <alignment/>
      <protection/>
    </xf>
    <xf numFmtId="165" fontId="14" fillId="0" borderId="0" xfId="49" applyNumberFormat="1" applyFont="1" applyBorder="1" applyAlignment="1">
      <alignment/>
      <protection/>
    </xf>
    <xf numFmtId="14" fontId="3" fillId="33" borderId="10" xfId="49" applyNumberFormat="1" applyFont="1" applyFill="1" applyBorder="1" applyProtection="1">
      <alignment/>
      <protection locked="0"/>
    </xf>
    <xf numFmtId="0" fontId="3" fillId="33" borderId="10" xfId="49" applyFont="1" applyFill="1" applyBorder="1" applyAlignment="1" applyProtection="1">
      <alignment vertical="center" wrapText="1"/>
      <protection locked="0"/>
    </xf>
    <xf numFmtId="0" fontId="0" fillId="0" borderId="0" xfId="49" applyFill="1">
      <alignment/>
      <protection/>
    </xf>
    <xf numFmtId="165" fontId="0" fillId="0" borderId="0" xfId="49" applyNumberFormat="1" applyFill="1">
      <alignment/>
      <protection/>
    </xf>
    <xf numFmtId="0" fontId="0" fillId="0" borderId="0" xfId="0" applyFill="1" applyAlignment="1">
      <alignment/>
    </xf>
    <xf numFmtId="165" fontId="14" fillId="0" borderId="0" xfId="49" applyNumberFormat="1" applyFont="1" applyFill="1" applyBorder="1" applyAlignment="1">
      <alignment horizontal="center" vertical="center" wrapText="1"/>
      <protection/>
    </xf>
    <xf numFmtId="165" fontId="3" fillId="0" borderId="0" xfId="49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0" fillId="0" borderId="0" xfId="42" applyFont="1" applyFill="1" applyBorder="1" applyAlignment="1">
      <alignment horizontal="center" vertical="center"/>
    </xf>
    <xf numFmtId="166" fontId="40" fillId="0" borderId="0" xfId="42" applyNumberFormat="1" applyFont="1" applyFill="1" applyBorder="1" applyAlignment="1">
      <alignment horizontal="center"/>
    </xf>
    <xf numFmtId="0" fontId="14" fillId="0" borderId="0" xfId="49" applyFont="1" applyFill="1" applyBorder="1" applyAlignment="1">
      <alignment horizontal="center" vertical="center" wrapText="1"/>
      <protection/>
    </xf>
    <xf numFmtId="0" fontId="3" fillId="0" borderId="0" xfId="49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8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horizontal="right" vertical="center" wrapText="1" indent="1"/>
    </xf>
    <xf numFmtId="0" fontId="48" fillId="0" borderId="0" xfId="57" applyFont="1" applyFill="1" applyBorder="1" applyAlignment="1">
      <alignment vertical="center"/>
    </xf>
    <xf numFmtId="0" fontId="48" fillId="0" borderId="0" xfId="57" applyFont="1" applyFill="1" applyBorder="1" applyAlignment="1">
      <alignment horizontal="center" vertical="center" wrapText="1"/>
    </xf>
    <xf numFmtId="0" fontId="0" fillId="0" borderId="0" xfId="42" applyFont="1" applyFill="1" applyBorder="1" applyAlignment="1">
      <alignment horizontal="left" vertical="center"/>
    </xf>
    <xf numFmtId="164" fontId="0" fillId="0" borderId="0" xfId="46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46" applyFont="1" applyAlignment="1">
      <alignment/>
    </xf>
    <xf numFmtId="165" fontId="18" fillId="35" borderId="12" xfId="49" applyNumberFormat="1" applyFont="1" applyFill="1" applyBorder="1" applyAlignment="1">
      <alignment horizontal="center"/>
      <protection/>
    </xf>
    <xf numFmtId="0" fontId="3" fillId="36" borderId="10" xfId="49" applyFont="1" applyFill="1" applyBorder="1" applyAlignment="1">
      <alignment horizontal="center"/>
      <protection/>
    </xf>
    <xf numFmtId="0" fontId="3" fillId="36" borderId="10" xfId="49" applyFont="1" applyFill="1" applyBorder="1" applyProtection="1">
      <alignment/>
      <protection locked="0"/>
    </xf>
    <xf numFmtId="0" fontId="15" fillId="36" borderId="10" xfId="49" applyFont="1" applyFill="1" applyBorder="1" applyAlignment="1" applyProtection="1">
      <alignment horizontal="center"/>
      <protection locked="0"/>
    </xf>
    <xf numFmtId="0" fontId="56" fillId="36" borderId="10" xfId="49" applyFont="1" applyFill="1" applyBorder="1" applyAlignment="1" applyProtection="1">
      <alignment horizontal="center"/>
      <protection locked="0"/>
    </xf>
    <xf numFmtId="14" fontId="56" fillId="36" borderId="10" xfId="49" applyNumberFormat="1" applyFont="1" applyFill="1" applyBorder="1" applyProtection="1">
      <alignment/>
      <protection locked="0"/>
    </xf>
    <xf numFmtId="0" fontId="61" fillId="36" borderId="10" xfId="49" applyFont="1" applyFill="1" applyBorder="1" applyAlignment="1">
      <alignment horizontal="left"/>
      <protection/>
    </xf>
    <xf numFmtId="0" fontId="36" fillId="36" borderId="10" xfId="0" applyFont="1" applyFill="1" applyBorder="1" applyAlignment="1" applyProtection="1">
      <alignment horizontal="left"/>
      <protection locked="0"/>
    </xf>
    <xf numFmtId="0" fontId="14" fillId="0" borderId="13" xfId="49" applyFont="1" applyBorder="1" applyAlignment="1">
      <alignment horizontal="center" vertical="center" wrapText="1"/>
      <protection/>
    </xf>
    <xf numFmtId="0" fontId="14" fillId="0" borderId="14" xfId="49" applyFont="1" applyBorder="1" applyAlignment="1">
      <alignment horizontal="center" vertical="center" wrapText="1"/>
      <protection/>
    </xf>
    <xf numFmtId="0" fontId="14" fillId="0" borderId="14" xfId="49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65" fontId="14" fillId="0" borderId="14" xfId="49" applyNumberFormat="1" applyFont="1" applyBorder="1" applyAlignment="1">
      <alignment horizontal="center" vertical="center" wrapText="1"/>
      <protection/>
    </xf>
    <xf numFmtId="165" fontId="14" fillId="0" borderId="15" xfId="49" applyNumberFormat="1" applyFont="1" applyBorder="1" applyAlignment="1">
      <alignment horizontal="center" vertical="center" wrapText="1"/>
      <protection/>
    </xf>
    <xf numFmtId="0" fontId="10" fillId="33" borderId="11" xfId="49" applyFont="1" applyFill="1" applyBorder="1">
      <alignment/>
      <protection/>
    </xf>
    <xf numFmtId="0" fontId="10" fillId="33" borderId="16" xfId="49" applyFont="1" applyFill="1" applyBorder="1">
      <alignment/>
      <protection/>
    </xf>
    <xf numFmtId="0" fontId="11" fillId="33" borderId="17" xfId="49" applyFont="1" applyFill="1" applyBorder="1">
      <alignment/>
      <protection/>
    </xf>
    <xf numFmtId="0" fontId="10" fillId="33" borderId="17" xfId="49" applyFont="1" applyFill="1" applyBorder="1" applyProtection="1">
      <alignment/>
      <protection locked="0"/>
    </xf>
    <xf numFmtId="0" fontId="3" fillId="0" borderId="0" xfId="49" applyFont="1" applyFill="1">
      <alignment/>
      <protection/>
    </xf>
    <xf numFmtId="0" fontId="36" fillId="36" borderId="18" xfId="49" applyFont="1" applyFill="1" applyBorder="1" applyAlignment="1">
      <alignment horizontal="left"/>
      <protection/>
    </xf>
    <xf numFmtId="0" fontId="36" fillId="36" borderId="18" xfId="49" applyFont="1" applyFill="1" applyBorder="1" applyProtection="1">
      <alignment/>
      <protection locked="0"/>
    </xf>
    <xf numFmtId="0" fontId="61" fillId="36" borderId="18" xfId="49" applyFont="1" applyFill="1" applyBorder="1" applyAlignment="1" applyProtection="1">
      <alignment horizontal="center"/>
      <protection locked="0"/>
    </xf>
    <xf numFmtId="14" fontId="61" fillId="36" borderId="18" xfId="49" applyNumberFormat="1" applyFont="1" applyFill="1" applyBorder="1" applyProtection="1">
      <alignment/>
      <protection locked="0"/>
    </xf>
    <xf numFmtId="0" fontId="61" fillId="36" borderId="18" xfId="49" applyFont="1" applyFill="1" applyBorder="1" applyAlignment="1">
      <alignment horizontal="center"/>
      <protection/>
    </xf>
    <xf numFmtId="0" fontId="36" fillId="36" borderId="18" xfId="0" applyFont="1" applyFill="1" applyBorder="1" applyAlignment="1" applyProtection="1">
      <alignment/>
      <protection locked="0"/>
    </xf>
    <xf numFmtId="0" fontId="36" fillId="36" borderId="18" xfId="0" applyFont="1" applyFill="1" applyBorder="1" applyAlignment="1">
      <alignment/>
    </xf>
    <xf numFmtId="165" fontId="61" fillId="36" borderId="18" xfId="49" applyNumberFormat="1" applyFont="1" applyFill="1" applyBorder="1" applyAlignment="1">
      <alignment horizontal="center"/>
      <protection/>
    </xf>
    <xf numFmtId="0" fontId="3" fillId="0" borderId="19" xfId="49" applyFont="1" applyBorder="1" applyAlignment="1">
      <alignment horizontal="center"/>
      <protection/>
    </xf>
    <xf numFmtId="0" fontId="3" fillId="34" borderId="20" xfId="49" applyFont="1" applyFill="1" applyBorder="1" applyProtection="1">
      <alignment/>
      <protection locked="0"/>
    </xf>
    <xf numFmtId="0" fontId="15" fillId="34" borderId="20" xfId="49" applyFont="1" applyFill="1" applyBorder="1" applyAlignment="1" applyProtection="1">
      <alignment horizontal="center"/>
      <protection locked="0"/>
    </xf>
    <xf numFmtId="0" fontId="3" fillId="33" borderId="20" xfId="49" applyFont="1" applyFill="1" applyBorder="1" applyProtection="1">
      <alignment/>
      <protection locked="0"/>
    </xf>
    <xf numFmtId="0" fontId="56" fillId="33" borderId="20" xfId="49" applyFont="1" applyFill="1" applyBorder="1" applyAlignment="1" applyProtection="1">
      <alignment horizontal="center"/>
      <protection locked="0"/>
    </xf>
    <xf numFmtId="14" fontId="56" fillId="33" borderId="20" xfId="49" applyNumberFormat="1" applyFont="1" applyFill="1" applyBorder="1" applyProtection="1">
      <alignment/>
      <protection locked="0"/>
    </xf>
    <xf numFmtId="0" fontId="15" fillId="34" borderId="20" xfId="49" applyFont="1" applyFill="1" applyBorder="1" applyAlignment="1">
      <alignment horizont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165" fontId="15" fillId="34" borderId="20" xfId="49" applyNumberFormat="1" applyFont="1" applyFill="1" applyBorder="1" applyAlignment="1">
      <alignment horizontal="center"/>
      <protection/>
    </xf>
    <xf numFmtId="165" fontId="15" fillId="34" borderId="21" xfId="49" applyNumberFormat="1" applyFont="1" applyFill="1" applyBorder="1" applyAlignment="1">
      <alignment horizontal="center"/>
      <protection/>
    </xf>
    <xf numFmtId="0" fontId="3" fillId="0" borderId="22" xfId="49" applyFont="1" applyBorder="1" applyAlignment="1">
      <alignment horizontal="center"/>
      <protection/>
    </xf>
    <xf numFmtId="165" fontId="15" fillId="34" borderId="23" xfId="49" applyNumberFormat="1" applyFont="1" applyFill="1" applyBorder="1" applyAlignment="1">
      <alignment horizontal="center"/>
      <protection/>
    </xf>
    <xf numFmtId="0" fontId="3" fillId="0" borderId="24" xfId="49" applyFont="1" applyBorder="1" applyAlignment="1">
      <alignment horizontal="center"/>
      <protection/>
    </xf>
    <xf numFmtId="0" fontId="3" fillId="34" borderId="25" xfId="49" applyFont="1" applyFill="1" applyBorder="1" applyProtection="1">
      <alignment/>
      <protection locked="0"/>
    </xf>
    <xf numFmtId="0" fontId="15" fillId="34" borderId="25" xfId="49" applyFont="1" applyFill="1" applyBorder="1" applyAlignment="1" applyProtection="1">
      <alignment horizontal="center"/>
      <protection locked="0"/>
    </xf>
    <xf numFmtId="0" fontId="3" fillId="33" borderId="25" xfId="49" applyFont="1" applyFill="1" applyBorder="1" applyProtection="1">
      <alignment/>
      <protection locked="0"/>
    </xf>
    <xf numFmtId="0" fontId="56" fillId="33" borderId="25" xfId="49" applyFont="1" applyFill="1" applyBorder="1" applyAlignment="1" applyProtection="1">
      <alignment horizontal="center"/>
      <protection locked="0"/>
    </xf>
    <xf numFmtId="14" fontId="56" fillId="33" borderId="25" xfId="49" applyNumberFormat="1" applyFont="1" applyFill="1" applyBorder="1" applyProtection="1">
      <alignment/>
      <protection locked="0"/>
    </xf>
    <xf numFmtId="0" fontId="15" fillId="34" borderId="25" xfId="49" applyFont="1" applyFill="1" applyBorder="1" applyAlignment="1">
      <alignment horizontal="center"/>
      <protection/>
    </xf>
    <xf numFmtId="0" fontId="0" fillId="0" borderId="25" xfId="0" applyBorder="1" applyAlignment="1" applyProtection="1">
      <alignment/>
      <protection locked="0"/>
    </xf>
    <xf numFmtId="0" fontId="0" fillId="0" borderId="25" xfId="0" applyBorder="1" applyAlignment="1">
      <alignment/>
    </xf>
    <xf numFmtId="165" fontId="15" fillId="34" borderId="25" xfId="49" applyNumberFormat="1" applyFont="1" applyFill="1" applyBorder="1" applyAlignment="1">
      <alignment horizontal="center"/>
      <protection/>
    </xf>
    <xf numFmtId="165" fontId="15" fillId="34" borderId="26" xfId="49" applyNumberFormat="1" applyFont="1" applyFill="1" applyBorder="1" applyAlignment="1">
      <alignment horizontal="center"/>
      <protection/>
    </xf>
    <xf numFmtId="165" fontId="15" fillId="37" borderId="10" xfId="49" applyNumberFormat="1" applyFont="1" applyFill="1" applyBorder="1" applyAlignment="1">
      <alignment horizontal="center"/>
      <protection/>
    </xf>
    <xf numFmtId="0" fontId="62" fillId="33" borderId="11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center"/>
    </xf>
    <xf numFmtId="0" fontId="62" fillId="33" borderId="17" xfId="0" applyFont="1" applyFill="1" applyBorder="1" applyAlignment="1">
      <alignment horizontal="center"/>
    </xf>
    <xf numFmtId="0" fontId="10" fillId="33" borderId="11" xfId="49" applyFont="1" applyFill="1" applyBorder="1" applyAlignment="1">
      <alignment horizontal="center"/>
      <protection/>
    </xf>
    <xf numFmtId="0" fontId="10" fillId="33" borderId="16" xfId="49" applyFont="1" applyFill="1" applyBorder="1" applyAlignment="1">
      <alignment horizontal="center"/>
      <protection/>
    </xf>
    <xf numFmtId="0" fontId="10" fillId="33" borderId="17" xfId="49" applyFont="1" applyFill="1" applyBorder="1" applyAlignment="1">
      <alignment horizontal="center"/>
      <protection/>
    </xf>
    <xf numFmtId="0" fontId="11" fillId="33" borderId="11" xfId="49" applyFont="1" applyFill="1" applyBorder="1" applyAlignment="1" applyProtection="1">
      <alignment horizontal="center"/>
      <protection locked="0"/>
    </xf>
    <xf numFmtId="0" fontId="11" fillId="33" borderId="16" xfId="49" applyFont="1" applyFill="1" applyBorder="1" applyAlignment="1" applyProtection="1">
      <alignment horizontal="center"/>
      <protection locked="0"/>
    </xf>
    <xf numFmtId="0" fontId="11" fillId="33" borderId="17" xfId="49" applyFont="1" applyFill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209550</xdr:colOff>
      <xdr:row>0</xdr:row>
      <xdr:rowOff>57150</xdr:rowOff>
    </xdr:from>
    <xdr:to>
      <xdr:col>12</xdr:col>
      <xdr:colOff>828675</xdr:colOff>
      <xdr:row>5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57150"/>
          <a:ext cx="120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7"/>
  <sheetViews>
    <sheetView tabSelected="1" zoomScalePageLayoutView="0" workbookViewId="0" topLeftCell="A1">
      <selection activeCell="P1" sqref="P1"/>
    </sheetView>
  </sheetViews>
  <sheetFormatPr defaultColWidth="8.7109375" defaultRowHeight="15"/>
  <cols>
    <col min="1" max="5" width="8.7109375" style="0" customWidth="1"/>
    <col min="6" max="6" width="12.00390625" style="0" customWidth="1"/>
    <col min="7" max="7" width="13.140625" style="0" customWidth="1"/>
    <col min="8" max="8" width="12.00390625" style="0" customWidth="1"/>
    <col min="9" max="9" width="11.7109375" style="0" customWidth="1"/>
    <col min="10" max="10" width="8.7109375" style="0" customWidth="1"/>
    <col min="11" max="11" width="25.140625" style="0" hidden="1" customWidth="1"/>
    <col min="12" max="12" width="8.7109375" style="0" customWidth="1"/>
    <col min="13" max="13" width="13.7109375" style="0" customWidth="1"/>
    <col min="14" max="15" width="8.7109375" style="0" customWidth="1"/>
    <col min="16" max="16" width="20.421875" style="0" hidden="1" customWidth="1"/>
    <col min="17" max="25" width="9.140625" style="0" hidden="1" customWidth="1"/>
    <col min="26" max="26" width="12.7109375" style="0" hidden="1" customWidth="1"/>
  </cols>
  <sheetData>
    <row r="1" spans="3:14" ht="18.75">
      <c r="C1" s="3" t="s">
        <v>6</v>
      </c>
      <c r="D1" s="3"/>
      <c r="E1" s="3"/>
      <c r="F1" s="4"/>
      <c r="G1" s="4"/>
      <c r="H1" s="5"/>
      <c r="I1" s="5"/>
      <c r="J1" s="5"/>
      <c r="K1" s="5"/>
      <c r="L1" s="5"/>
      <c r="M1" s="6"/>
      <c r="N1" s="6"/>
    </row>
    <row r="2" spans="3:14" ht="18.75">
      <c r="C2" s="4" t="s">
        <v>43</v>
      </c>
      <c r="G2" s="4"/>
      <c r="H2" s="5"/>
      <c r="M2" s="6"/>
      <c r="N2" s="6"/>
    </row>
    <row r="3" spans="13:14" ht="15.75" thickBot="1">
      <c r="M3" s="6"/>
      <c r="N3" s="6"/>
    </row>
    <row r="4" spans="3:14" ht="19.5" thickBot="1">
      <c r="C4" s="112" t="s">
        <v>31</v>
      </c>
      <c r="D4" s="113"/>
      <c r="E4" s="113"/>
      <c r="F4" s="113"/>
      <c r="G4" s="114"/>
      <c r="M4" s="6"/>
      <c r="N4" s="6"/>
    </row>
    <row r="5" spans="13:14" ht="15.75" thickBot="1">
      <c r="M5" s="6"/>
      <c r="N5" s="6"/>
    </row>
    <row r="6" spans="2:14" ht="21.75" thickBot="1">
      <c r="B6" s="7"/>
      <c r="C6" s="8" t="s">
        <v>32</v>
      </c>
      <c r="D6" s="115"/>
      <c r="E6" s="116"/>
      <c r="F6" s="117"/>
      <c r="G6" s="9"/>
      <c r="H6" s="115" t="s">
        <v>7</v>
      </c>
      <c r="I6" s="117"/>
      <c r="J6" s="118"/>
      <c r="K6" s="119"/>
      <c r="L6" s="120"/>
      <c r="M6" s="10"/>
      <c r="N6" s="11"/>
    </row>
    <row r="7" spans="2:14" ht="21">
      <c r="B7" s="7"/>
      <c r="C7" s="12" t="s">
        <v>8</v>
      </c>
      <c r="D7" s="12"/>
      <c r="E7" s="12"/>
      <c r="F7" s="13">
        <f ca="1">TODAY()</f>
        <v>43496</v>
      </c>
      <c r="H7" s="14"/>
      <c r="I7" s="12"/>
      <c r="J7" s="15"/>
      <c r="K7" s="10"/>
      <c r="L7" s="10"/>
      <c r="M7" s="16"/>
      <c r="N7" s="11"/>
    </row>
    <row r="8" spans="13:14" ht="15" thickBot="1">
      <c r="M8" s="6"/>
      <c r="N8" s="6"/>
    </row>
    <row r="9" spans="2:20" ht="15.75" thickBot="1">
      <c r="B9" s="17"/>
      <c r="C9" s="74" t="s">
        <v>9</v>
      </c>
      <c r="D9" s="75"/>
      <c r="E9" s="75"/>
      <c r="F9" s="76"/>
      <c r="G9" s="19"/>
      <c r="H9" s="74" t="s">
        <v>3</v>
      </c>
      <c r="I9" s="77" t="s">
        <v>30</v>
      </c>
      <c r="J9" s="78"/>
      <c r="K9" s="78"/>
      <c r="L9" s="78"/>
      <c r="M9" s="11"/>
      <c r="N9" s="11"/>
      <c r="P9" s="45"/>
      <c r="Q9" s="45"/>
      <c r="R9" s="45"/>
      <c r="S9" s="45"/>
      <c r="T9" s="45"/>
    </row>
    <row r="10" spans="2:20" ht="76.5" customHeight="1" thickBot="1">
      <c r="B10" s="68" t="s">
        <v>10</v>
      </c>
      <c r="C10" s="69" t="s">
        <v>11</v>
      </c>
      <c r="D10" s="69" t="s">
        <v>12</v>
      </c>
      <c r="E10" s="69" t="s">
        <v>0</v>
      </c>
      <c r="F10" s="69" t="s">
        <v>13</v>
      </c>
      <c r="G10" s="69" t="s">
        <v>1</v>
      </c>
      <c r="H10" s="69" t="s">
        <v>14</v>
      </c>
      <c r="I10" s="69" t="s">
        <v>15</v>
      </c>
      <c r="J10" s="70" t="s">
        <v>16</v>
      </c>
      <c r="K10" s="71"/>
      <c r="L10" s="72" t="s">
        <v>44</v>
      </c>
      <c r="M10" s="73" t="s">
        <v>17</v>
      </c>
      <c r="N10" s="6"/>
      <c r="P10" s="45"/>
      <c r="Q10" s="45"/>
      <c r="R10" s="45"/>
      <c r="S10" s="45"/>
      <c r="T10" s="45"/>
    </row>
    <row r="11" spans="2:20" ht="19.5" customHeight="1">
      <c r="B11" s="87">
        <v>1</v>
      </c>
      <c r="C11" s="88" t="s">
        <v>33</v>
      </c>
      <c r="D11" s="89" t="s">
        <v>5</v>
      </c>
      <c r="E11" s="90"/>
      <c r="F11" s="91"/>
      <c r="G11" s="92"/>
      <c r="H11" s="92"/>
      <c r="I11" s="93">
        <f aca="true" t="shared" si="0" ref="I11:I35">H11-G11</f>
        <v>0</v>
      </c>
      <c r="J11" s="94" t="s">
        <v>20</v>
      </c>
      <c r="K11" s="95" t="str">
        <f>C11&amp;" "&amp;D11&amp;" "&amp;I9</f>
        <v>Twin room FB Universel</v>
      </c>
      <c r="L11" s="96">
        <f>VLOOKUP($K11,Sheet2!P14:Q19,2,FALSE)</f>
        <v>220</v>
      </c>
      <c r="M11" s="97">
        <f>I11*L11</f>
        <v>0</v>
      </c>
      <c r="N11" s="6"/>
      <c r="P11" s="54"/>
      <c r="Q11" s="55"/>
      <c r="R11" s="55"/>
      <c r="S11" s="55"/>
      <c r="T11" s="55"/>
    </row>
    <row r="12" spans="2:20" ht="14.25">
      <c r="B12" s="98">
        <v>2</v>
      </c>
      <c r="C12" s="22" t="s">
        <v>4</v>
      </c>
      <c r="D12" s="23" t="s">
        <v>21</v>
      </c>
      <c r="E12" s="24"/>
      <c r="F12" s="25"/>
      <c r="G12" s="26"/>
      <c r="H12" s="26"/>
      <c r="I12" s="27">
        <f t="shared" si="0"/>
        <v>0</v>
      </c>
      <c r="J12" s="28" t="s">
        <v>20</v>
      </c>
      <c r="K12" s="1" t="str">
        <f>C12&amp;" "&amp;D12&amp;" "&amp;I9</f>
        <v>Single BB Universel</v>
      </c>
      <c r="L12" s="21">
        <f>VLOOKUP($K12,Sheet2!P14:Q19,2,FALSE)</f>
        <v>240</v>
      </c>
      <c r="M12" s="99">
        <f aca="true" t="shared" si="1" ref="M12:M35">I12*L12</f>
        <v>0</v>
      </c>
      <c r="N12" s="6"/>
      <c r="P12" s="46"/>
      <c r="Q12" s="47"/>
      <c r="R12" s="47"/>
      <c r="S12" s="47"/>
      <c r="T12" s="47"/>
    </row>
    <row r="13" spans="2:20" ht="14.25">
      <c r="B13" s="98">
        <v>3</v>
      </c>
      <c r="C13" s="22" t="s">
        <v>33</v>
      </c>
      <c r="D13" s="23" t="s">
        <v>21</v>
      </c>
      <c r="E13" s="24"/>
      <c r="F13" s="25"/>
      <c r="G13" s="26"/>
      <c r="H13" s="26"/>
      <c r="I13" s="27">
        <f t="shared" si="0"/>
        <v>0</v>
      </c>
      <c r="J13" s="28" t="s">
        <v>20</v>
      </c>
      <c r="K13" s="1" t="str">
        <f>C13&amp;" "&amp;D13&amp;" "&amp;I9</f>
        <v>Twin room BB Universel</v>
      </c>
      <c r="L13" s="21">
        <f>VLOOKUP($K13,Sheet2!P14:Q19,2,FALSE)</f>
        <v>180</v>
      </c>
      <c r="M13" s="99">
        <f t="shared" si="1"/>
        <v>0</v>
      </c>
      <c r="N13" s="6"/>
      <c r="P13" s="46"/>
      <c r="Q13" s="47"/>
      <c r="R13" s="47"/>
      <c r="S13" s="47"/>
      <c r="T13" s="47"/>
    </row>
    <row r="14" spans="2:21" ht="14.25">
      <c r="B14" s="98">
        <v>4</v>
      </c>
      <c r="C14" s="22" t="s">
        <v>33</v>
      </c>
      <c r="D14" s="23" t="s">
        <v>21</v>
      </c>
      <c r="E14" s="24"/>
      <c r="F14" s="25"/>
      <c r="G14" s="26"/>
      <c r="H14" s="26"/>
      <c r="I14" s="27">
        <f t="shared" si="0"/>
        <v>0</v>
      </c>
      <c r="J14" s="28" t="s">
        <v>20</v>
      </c>
      <c r="K14" s="1" t="str">
        <f>C14&amp;" "&amp;D14&amp;" "&amp;I9</f>
        <v>Twin room BB Universel</v>
      </c>
      <c r="L14" s="21">
        <f>VLOOKUP($K14,Sheet2!P14:Q19,2,FALSE)</f>
        <v>180</v>
      </c>
      <c r="M14" s="99">
        <f t="shared" si="1"/>
        <v>0</v>
      </c>
      <c r="N14" s="6"/>
      <c r="O14" s="45"/>
      <c r="P14" s="56" t="s">
        <v>34</v>
      </c>
      <c r="Q14" s="57">
        <v>220</v>
      </c>
      <c r="R14" s="47"/>
      <c r="S14" s="47"/>
      <c r="T14" s="47"/>
      <c r="U14" s="45"/>
    </row>
    <row r="15" spans="2:26" ht="14.25">
      <c r="B15" s="98">
        <v>5</v>
      </c>
      <c r="C15" s="22" t="s">
        <v>33</v>
      </c>
      <c r="D15" s="23" t="s">
        <v>21</v>
      </c>
      <c r="E15" s="24"/>
      <c r="F15" s="25"/>
      <c r="G15" s="26"/>
      <c r="H15" s="26"/>
      <c r="I15" s="27">
        <f t="shared" si="0"/>
        <v>0</v>
      </c>
      <c r="J15" s="28" t="s">
        <v>20</v>
      </c>
      <c r="K15" s="1" t="str">
        <f>C15&amp;" "&amp;D15&amp;" "&amp;I9</f>
        <v>Twin room BB Universel</v>
      </c>
      <c r="L15" s="21">
        <f>VLOOKUP($K15,Sheet2!P14:Q19,2,FALSE)</f>
        <v>180</v>
      </c>
      <c r="M15" s="99">
        <f t="shared" si="1"/>
        <v>0</v>
      </c>
      <c r="N15" s="6"/>
      <c r="O15" s="45"/>
      <c r="P15" s="56" t="s">
        <v>35</v>
      </c>
      <c r="Q15" s="57">
        <v>180</v>
      </c>
      <c r="R15" s="47"/>
      <c r="S15" s="47"/>
      <c r="T15" s="47"/>
      <c r="U15" s="45"/>
      <c r="Z15" s="29">
        <v>43647</v>
      </c>
    </row>
    <row r="16" spans="2:26" ht="14.25">
      <c r="B16" s="98">
        <v>6</v>
      </c>
      <c r="C16" s="22" t="s">
        <v>33</v>
      </c>
      <c r="D16" s="23" t="s">
        <v>21</v>
      </c>
      <c r="E16" s="24"/>
      <c r="F16" s="25"/>
      <c r="G16" s="26"/>
      <c r="H16" s="26"/>
      <c r="I16" s="27">
        <f t="shared" si="0"/>
        <v>0</v>
      </c>
      <c r="J16" s="28" t="s">
        <v>20</v>
      </c>
      <c r="K16" s="1" t="str">
        <f>C16&amp;" "&amp;D16&amp;" "&amp;I9</f>
        <v>Twin room BB Universel</v>
      </c>
      <c r="L16" s="21">
        <f>VLOOKUP($K16,Sheet2!P14:Q19,2,FALSE)</f>
        <v>180</v>
      </c>
      <c r="M16" s="99">
        <f t="shared" si="1"/>
        <v>0</v>
      </c>
      <c r="N16" s="6"/>
      <c r="P16" s="58" t="s">
        <v>36</v>
      </c>
      <c r="Q16" s="59">
        <v>240</v>
      </c>
      <c r="Z16" s="29">
        <v>43648</v>
      </c>
    </row>
    <row r="17" spans="2:26" ht="14.25">
      <c r="B17" s="98">
        <v>7</v>
      </c>
      <c r="C17" s="22" t="s">
        <v>33</v>
      </c>
      <c r="D17" s="23" t="s">
        <v>21</v>
      </c>
      <c r="E17" s="24"/>
      <c r="F17" s="25"/>
      <c r="G17" s="26"/>
      <c r="H17" s="26"/>
      <c r="I17" s="27">
        <f t="shared" si="0"/>
        <v>0</v>
      </c>
      <c r="J17" s="28" t="s">
        <v>20</v>
      </c>
      <c r="K17" s="1" t="str">
        <f>C17&amp;" "&amp;D17&amp;" "&amp;I9</f>
        <v>Twin room BB Universel</v>
      </c>
      <c r="L17" s="21">
        <f>VLOOKUP($K17,Sheet2!P14:Q19,2,FALSE)</f>
        <v>180</v>
      </c>
      <c r="M17" s="99">
        <f t="shared" si="1"/>
        <v>0</v>
      </c>
      <c r="N17" s="6"/>
      <c r="P17" s="58" t="s">
        <v>37</v>
      </c>
      <c r="Q17" s="59">
        <v>280</v>
      </c>
      <c r="U17" t="s">
        <v>30</v>
      </c>
      <c r="V17" t="s">
        <v>4</v>
      </c>
      <c r="W17" t="s">
        <v>21</v>
      </c>
      <c r="X17" t="s">
        <v>19</v>
      </c>
      <c r="Y17" t="s">
        <v>18</v>
      </c>
      <c r="Z17" s="29">
        <v>43649</v>
      </c>
    </row>
    <row r="18" spans="2:26" ht="14.25">
      <c r="B18" s="98">
        <v>8</v>
      </c>
      <c r="C18" s="22" t="s">
        <v>33</v>
      </c>
      <c r="D18" s="23" t="s">
        <v>21</v>
      </c>
      <c r="E18" s="24"/>
      <c r="F18" s="25"/>
      <c r="G18" s="26"/>
      <c r="H18" s="26"/>
      <c r="I18" s="27">
        <f t="shared" si="0"/>
        <v>0</v>
      </c>
      <c r="J18" s="28" t="s">
        <v>20</v>
      </c>
      <c r="K18" s="1" t="str">
        <f>C18&amp;" "&amp;D18&amp;" "&amp;I9</f>
        <v>Twin room BB Universel</v>
      </c>
      <c r="L18" s="21">
        <f>VLOOKUP($K18,Sheet2!P14:Q19,2,FALSE)</f>
        <v>180</v>
      </c>
      <c r="M18" s="99">
        <f t="shared" si="1"/>
        <v>0</v>
      </c>
      <c r="N18" s="6"/>
      <c r="P18" s="56" t="s">
        <v>38</v>
      </c>
      <c r="Q18" s="59">
        <v>140</v>
      </c>
      <c r="U18" t="s">
        <v>45</v>
      </c>
      <c r="V18" t="s">
        <v>33</v>
      </c>
      <c r="W18" t="s">
        <v>5</v>
      </c>
      <c r="X18" t="s">
        <v>20</v>
      </c>
      <c r="Y18" t="s">
        <v>22</v>
      </c>
      <c r="Z18" s="29">
        <v>43650</v>
      </c>
    </row>
    <row r="19" spans="2:26" ht="14.25">
      <c r="B19" s="98">
        <v>9</v>
      </c>
      <c r="C19" s="22" t="s">
        <v>33</v>
      </c>
      <c r="D19" s="23" t="s">
        <v>21</v>
      </c>
      <c r="E19" s="24"/>
      <c r="F19" s="25"/>
      <c r="G19" s="26"/>
      <c r="H19" s="26"/>
      <c r="I19" s="27">
        <f t="shared" si="0"/>
        <v>0</v>
      </c>
      <c r="J19" s="28" t="s">
        <v>20</v>
      </c>
      <c r="K19" s="1" t="str">
        <f>C19&amp;" "&amp;D19&amp;" "&amp;I9</f>
        <v>Twin room BB Universel</v>
      </c>
      <c r="L19" s="21">
        <f>VLOOKUP($K19,Sheet2!P14:Q19,2,FALSE)</f>
        <v>180</v>
      </c>
      <c r="M19" s="99">
        <f t="shared" si="1"/>
        <v>0</v>
      </c>
      <c r="N19" s="6"/>
      <c r="P19" s="58" t="s">
        <v>39</v>
      </c>
      <c r="Q19" s="59">
        <v>195</v>
      </c>
      <c r="Y19" t="s">
        <v>23</v>
      </c>
      <c r="Z19" s="29">
        <v>43651</v>
      </c>
    </row>
    <row r="20" spans="2:26" ht="20.25">
      <c r="B20" s="98">
        <v>10</v>
      </c>
      <c r="C20" s="22" t="s">
        <v>33</v>
      </c>
      <c r="D20" s="23" t="s">
        <v>21</v>
      </c>
      <c r="E20" s="24"/>
      <c r="F20" s="25"/>
      <c r="G20" s="26"/>
      <c r="H20" s="26"/>
      <c r="I20" s="27">
        <f t="shared" si="0"/>
        <v>0</v>
      </c>
      <c r="J20" s="28" t="s">
        <v>20</v>
      </c>
      <c r="K20" s="1" t="str">
        <f>C20&amp;" "&amp;D20&amp;" "&amp;I9</f>
        <v>Twin room BB Universel</v>
      </c>
      <c r="L20" s="21">
        <f>VLOOKUP($K20,Sheet2!P14:Q19,2,FALSE)</f>
        <v>180</v>
      </c>
      <c r="M20" s="99">
        <f t="shared" si="1"/>
        <v>0</v>
      </c>
      <c r="N20" s="6"/>
      <c r="P20" s="51"/>
      <c r="Y20" t="s">
        <v>24</v>
      </c>
      <c r="Z20" s="29">
        <v>43652</v>
      </c>
    </row>
    <row r="21" spans="2:26" ht="18">
      <c r="B21" s="98">
        <v>11</v>
      </c>
      <c r="C21" s="22" t="s">
        <v>33</v>
      </c>
      <c r="D21" s="23" t="s">
        <v>21</v>
      </c>
      <c r="E21" s="24"/>
      <c r="F21" s="25"/>
      <c r="G21" s="26"/>
      <c r="H21" s="26"/>
      <c r="I21" s="27">
        <f t="shared" si="0"/>
        <v>0</v>
      </c>
      <c r="J21" s="28" t="s">
        <v>20</v>
      </c>
      <c r="K21" s="1" t="str">
        <f>C21&amp;" "&amp;D21&amp;" "&amp;I9</f>
        <v>Twin room BB Universel</v>
      </c>
      <c r="L21" s="21">
        <f>VLOOKUP($K21,Sheet2!P14:Q19,2,FALSE)</f>
        <v>180</v>
      </c>
      <c r="M21" s="99">
        <f t="shared" si="1"/>
        <v>0</v>
      </c>
      <c r="N21" s="6"/>
      <c r="P21" s="52"/>
      <c r="Y21" t="s">
        <v>25</v>
      </c>
      <c r="Z21" s="29">
        <v>43653</v>
      </c>
    </row>
    <row r="22" spans="2:26" ht="14.25">
      <c r="B22" s="98">
        <v>12</v>
      </c>
      <c r="C22" s="22" t="s">
        <v>33</v>
      </c>
      <c r="D22" s="23" t="s">
        <v>21</v>
      </c>
      <c r="E22" s="24"/>
      <c r="F22" s="25"/>
      <c r="G22" s="26"/>
      <c r="H22" s="26"/>
      <c r="I22" s="27">
        <f t="shared" si="0"/>
        <v>0</v>
      </c>
      <c r="J22" s="28" t="s">
        <v>20</v>
      </c>
      <c r="K22" s="1" t="str">
        <f>C22&amp;" "&amp;D22&amp;" "&amp;I9</f>
        <v>Twin room BB Universel</v>
      </c>
      <c r="L22" s="21">
        <f>VLOOKUP($K22,Sheet2!P14:Q19,2,FALSE)</f>
        <v>180</v>
      </c>
      <c r="M22" s="99">
        <f t="shared" si="1"/>
        <v>0</v>
      </c>
      <c r="N22" s="6"/>
      <c r="P22" s="50"/>
      <c r="Z22" s="29">
        <v>43654</v>
      </c>
    </row>
    <row r="23" spans="2:26" ht="14.25">
      <c r="B23" s="98">
        <v>13</v>
      </c>
      <c r="C23" s="22" t="s">
        <v>33</v>
      </c>
      <c r="D23" s="23" t="s">
        <v>21</v>
      </c>
      <c r="E23" s="24"/>
      <c r="F23" s="25"/>
      <c r="G23" s="26"/>
      <c r="H23" s="26"/>
      <c r="I23" s="27">
        <f t="shared" si="0"/>
        <v>0</v>
      </c>
      <c r="J23" s="28" t="s">
        <v>20</v>
      </c>
      <c r="K23" s="1" t="str">
        <f>C23&amp;" "&amp;D23&amp;" "&amp;I9</f>
        <v>Twin room BB Universel</v>
      </c>
      <c r="L23" s="21">
        <f>VLOOKUP($K23,Sheet2!P14:Q19,2,FALSE)</f>
        <v>180</v>
      </c>
      <c r="M23" s="99">
        <f t="shared" si="1"/>
        <v>0</v>
      </c>
      <c r="N23" s="6"/>
      <c r="P23" s="50"/>
      <c r="Z23" s="29">
        <v>43655</v>
      </c>
    </row>
    <row r="24" spans="2:26" ht="20.25">
      <c r="B24" s="98">
        <v>14</v>
      </c>
      <c r="C24" s="22" t="s">
        <v>33</v>
      </c>
      <c r="D24" s="23" t="s">
        <v>21</v>
      </c>
      <c r="E24" s="24"/>
      <c r="F24" s="25"/>
      <c r="G24" s="26"/>
      <c r="H24" s="26"/>
      <c r="I24" s="27">
        <f t="shared" si="0"/>
        <v>0</v>
      </c>
      <c r="J24" s="28" t="s">
        <v>20</v>
      </c>
      <c r="K24" s="1" t="str">
        <f>C24&amp;" "&amp;D24&amp;" "&amp;I9</f>
        <v>Twin room BB Universel</v>
      </c>
      <c r="L24" s="21">
        <f>VLOOKUP($K24,Sheet2!P14:Q19,2,FALSE)</f>
        <v>180</v>
      </c>
      <c r="M24" s="99">
        <f t="shared" si="1"/>
        <v>0</v>
      </c>
      <c r="N24" s="6"/>
      <c r="P24" s="51"/>
      <c r="Z24" s="29">
        <v>43656</v>
      </c>
    </row>
    <row r="25" spans="2:16" ht="18">
      <c r="B25" s="98">
        <v>15</v>
      </c>
      <c r="C25" s="22" t="s">
        <v>33</v>
      </c>
      <c r="D25" s="23" t="s">
        <v>21</v>
      </c>
      <c r="E25" s="24"/>
      <c r="F25" s="25"/>
      <c r="G25" s="26"/>
      <c r="H25" s="26"/>
      <c r="I25" s="27">
        <f t="shared" si="0"/>
        <v>0</v>
      </c>
      <c r="J25" s="28" t="s">
        <v>20</v>
      </c>
      <c r="K25" s="1" t="str">
        <f>C25&amp;" "&amp;D25&amp;" "&amp;I9</f>
        <v>Twin room BB Universel</v>
      </c>
      <c r="L25" s="21">
        <f>VLOOKUP($K25,Sheet2!P14:Q19,2,FALSE)</f>
        <v>180</v>
      </c>
      <c r="M25" s="99">
        <f t="shared" si="1"/>
        <v>0</v>
      </c>
      <c r="N25" s="6"/>
      <c r="P25" s="53"/>
    </row>
    <row r="26" spans="2:16" ht="18">
      <c r="B26" s="98">
        <v>16</v>
      </c>
      <c r="C26" s="22" t="s">
        <v>33</v>
      </c>
      <c r="D26" s="23" t="s">
        <v>21</v>
      </c>
      <c r="E26" s="24"/>
      <c r="F26" s="25"/>
      <c r="G26" s="26"/>
      <c r="H26" s="26"/>
      <c r="I26" s="27">
        <f t="shared" si="0"/>
        <v>0</v>
      </c>
      <c r="J26" s="28" t="s">
        <v>20</v>
      </c>
      <c r="K26" s="1" t="str">
        <f>C26&amp;" "&amp;D26&amp;" "&amp;I9</f>
        <v>Twin room BB Universel</v>
      </c>
      <c r="L26" s="21">
        <f>VLOOKUP($K26,Sheet2!P14:Q19,2,FALSE)</f>
        <v>180</v>
      </c>
      <c r="M26" s="99">
        <f t="shared" si="1"/>
        <v>0</v>
      </c>
      <c r="N26" s="6"/>
      <c r="P26" s="53"/>
    </row>
    <row r="27" spans="2:16" ht="18">
      <c r="B27" s="98">
        <v>17</v>
      </c>
      <c r="C27" s="22" t="s">
        <v>33</v>
      </c>
      <c r="D27" s="23" t="s">
        <v>21</v>
      </c>
      <c r="E27" s="24"/>
      <c r="F27" s="25"/>
      <c r="G27" s="26"/>
      <c r="H27" s="26"/>
      <c r="I27" s="27">
        <f t="shared" si="0"/>
        <v>0</v>
      </c>
      <c r="J27" s="28" t="s">
        <v>20</v>
      </c>
      <c r="K27" s="1" t="str">
        <f>C27&amp;" "&amp;D27&amp;" "&amp;I9</f>
        <v>Twin room BB Universel</v>
      </c>
      <c r="L27" s="21">
        <f>VLOOKUP($K27,Sheet2!P14:Q19,2,FALSE)</f>
        <v>180</v>
      </c>
      <c r="M27" s="99">
        <f t="shared" si="1"/>
        <v>0</v>
      </c>
      <c r="N27" s="6"/>
      <c r="P27" s="53"/>
    </row>
    <row r="28" spans="2:16" ht="18">
      <c r="B28" s="98">
        <v>18</v>
      </c>
      <c r="C28" s="22" t="s">
        <v>33</v>
      </c>
      <c r="D28" s="23" t="s">
        <v>21</v>
      </c>
      <c r="E28" s="24"/>
      <c r="F28" s="25"/>
      <c r="G28" s="26"/>
      <c r="H28" s="26"/>
      <c r="I28" s="27">
        <f t="shared" si="0"/>
        <v>0</v>
      </c>
      <c r="J28" s="28" t="s">
        <v>20</v>
      </c>
      <c r="K28" s="1" t="str">
        <f>C28&amp;" "&amp;D28&amp;" "&amp;I9</f>
        <v>Twin room BB Universel</v>
      </c>
      <c r="L28" s="21">
        <f>VLOOKUP($K28,Sheet2!P14:Q19,2,FALSE)</f>
        <v>180</v>
      </c>
      <c r="M28" s="99">
        <f t="shared" si="1"/>
        <v>0</v>
      </c>
      <c r="N28" s="6"/>
      <c r="P28" s="53"/>
    </row>
    <row r="29" spans="2:14" ht="14.25">
      <c r="B29" s="98">
        <v>19</v>
      </c>
      <c r="C29" s="22" t="s">
        <v>33</v>
      </c>
      <c r="D29" s="23" t="s">
        <v>21</v>
      </c>
      <c r="E29" s="24"/>
      <c r="F29" s="25"/>
      <c r="G29" s="26"/>
      <c r="H29" s="26"/>
      <c r="I29" s="27">
        <f t="shared" si="0"/>
        <v>0</v>
      </c>
      <c r="J29" s="28" t="s">
        <v>20</v>
      </c>
      <c r="K29" s="1" t="str">
        <f>C29&amp;" "&amp;D29&amp;" "&amp;I9</f>
        <v>Twin room BB Universel</v>
      </c>
      <c r="L29" s="21">
        <f>VLOOKUP($K29,Sheet2!P14:Q19,2,FALSE)</f>
        <v>180</v>
      </c>
      <c r="M29" s="99">
        <f t="shared" si="1"/>
        <v>0</v>
      </c>
      <c r="N29" s="6"/>
    </row>
    <row r="30" spans="2:14" ht="14.25">
      <c r="B30" s="98">
        <v>20</v>
      </c>
      <c r="C30" s="22" t="s">
        <v>33</v>
      </c>
      <c r="D30" s="23" t="s">
        <v>21</v>
      </c>
      <c r="E30" s="24"/>
      <c r="F30" s="25"/>
      <c r="G30" s="26"/>
      <c r="H30" s="26"/>
      <c r="I30" s="27">
        <f t="shared" si="0"/>
        <v>0</v>
      </c>
      <c r="J30" s="28" t="s">
        <v>20</v>
      </c>
      <c r="K30" s="1" t="str">
        <f>C30&amp;" "&amp;D30&amp;" "&amp;I9</f>
        <v>Twin room BB Universel</v>
      </c>
      <c r="L30" s="21">
        <f>VLOOKUP($K30,Sheet2!P14:Q19,2,FALSE)</f>
        <v>180</v>
      </c>
      <c r="M30" s="99">
        <f t="shared" si="1"/>
        <v>0</v>
      </c>
      <c r="N30" s="6"/>
    </row>
    <row r="31" spans="2:14" ht="14.25">
      <c r="B31" s="98">
        <v>21</v>
      </c>
      <c r="C31" s="22" t="s">
        <v>33</v>
      </c>
      <c r="D31" s="23" t="s">
        <v>21</v>
      </c>
      <c r="E31" s="24"/>
      <c r="F31" s="25"/>
      <c r="G31" s="26"/>
      <c r="H31" s="26"/>
      <c r="I31" s="27">
        <f t="shared" si="0"/>
        <v>0</v>
      </c>
      <c r="J31" s="28" t="s">
        <v>20</v>
      </c>
      <c r="K31" s="1" t="str">
        <f>C31&amp;" "&amp;D31&amp;" "&amp;I9</f>
        <v>Twin room BB Universel</v>
      </c>
      <c r="L31" s="21">
        <f>VLOOKUP($K31,Sheet2!P14:Q19,2,FALSE)</f>
        <v>180</v>
      </c>
      <c r="M31" s="99">
        <f t="shared" si="1"/>
        <v>0</v>
      </c>
      <c r="N31" s="6"/>
    </row>
    <row r="32" spans="2:18" ht="14.25">
      <c r="B32" s="98">
        <v>22</v>
      </c>
      <c r="C32" s="22" t="s">
        <v>33</v>
      </c>
      <c r="D32" s="23" t="s">
        <v>21</v>
      </c>
      <c r="E32" s="24"/>
      <c r="F32" s="25"/>
      <c r="G32" s="26"/>
      <c r="H32" s="26"/>
      <c r="I32" s="27">
        <f t="shared" si="0"/>
        <v>0</v>
      </c>
      <c r="J32" s="28" t="s">
        <v>20</v>
      </c>
      <c r="K32" s="1" t="str">
        <f>C32&amp;" "&amp;D32&amp;" "&amp;I9</f>
        <v>Twin room BB Universel</v>
      </c>
      <c r="L32" s="21">
        <f>VLOOKUP($K32,Sheet2!P14:Q19,2,FALSE)</f>
        <v>180</v>
      </c>
      <c r="M32" s="99">
        <f t="shared" si="1"/>
        <v>0</v>
      </c>
      <c r="N32" s="6"/>
      <c r="R32" s="2"/>
    </row>
    <row r="33" spans="2:18" ht="14.25">
      <c r="B33" s="98">
        <v>23</v>
      </c>
      <c r="C33" s="22" t="s">
        <v>33</v>
      </c>
      <c r="D33" s="23" t="s">
        <v>21</v>
      </c>
      <c r="E33" s="24"/>
      <c r="F33" s="25"/>
      <c r="G33" s="26"/>
      <c r="H33" s="26"/>
      <c r="I33" s="27">
        <f t="shared" si="0"/>
        <v>0</v>
      </c>
      <c r="J33" s="28" t="s">
        <v>20</v>
      </c>
      <c r="K33" s="1" t="str">
        <f>C33&amp;" "&amp;D33&amp;" "&amp;I9</f>
        <v>Twin room BB Universel</v>
      </c>
      <c r="L33" s="21">
        <f>VLOOKUP($K33,Sheet2!P14:Q19,2,FALSE)</f>
        <v>180</v>
      </c>
      <c r="M33" s="99">
        <f t="shared" si="1"/>
        <v>0</v>
      </c>
      <c r="N33" s="6"/>
      <c r="R33" s="2"/>
    </row>
    <row r="34" spans="2:18" ht="14.25">
      <c r="B34" s="98">
        <v>24</v>
      </c>
      <c r="C34" s="22" t="s">
        <v>33</v>
      </c>
      <c r="D34" s="23" t="s">
        <v>21</v>
      </c>
      <c r="E34" s="24"/>
      <c r="F34" s="25"/>
      <c r="G34" s="26"/>
      <c r="H34" s="26"/>
      <c r="I34" s="27">
        <f t="shared" si="0"/>
        <v>0</v>
      </c>
      <c r="J34" s="28" t="s">
        <v>20</v>
      </c>
      <c r="K34" s="1" t="str">
        <f>C34&amp;" "&amp;D34&amp;" "&amp;I9</f>
        <v>Twin room BB Universel</v>
      </c>
      <c r="L34" s="21">
        <f>VLOOKUP($K34,Sheet2!P14:Q19,2,FALSE)</f>
        <v>180</v>
      </c>
      <c r="M34" s="99">
        <f t="shared" si="1"/>
        <v>0</v>
      </c>
      <c r="N34" s="6"/>
      <c r="R34" s="2"/>
    </row>
    <row r="35" spans="2:18" ht="15" thickBot="1">
      <c r="B35" s="100">
        <v>25</v>
      </c>
      <c r="C35" s="101" t="s">
        <v>33</v>
      </c>
      <c r="D35" s="102" t="s">
        <v>21</v>
      </c>
      <c r="E35" s="103"/>
      <c r="F35" s="104"/>
      <c r="G35" s="105"/>
      <c r="H35" s="105"/>
      <c r="I35" s="106">
        <f t="shared" si="0"/>
        <v>0</v>
      </c>
      <c r="J35" s="107" t="s">
        <v>20</v>
      </c>
      <c r="K35" s="108" t="str">
        <f>C35&amp;" "&amp;D35&amp;" "&amp;I9</f>
        <v>Twin room BB Universel</v>
      </c>
      <c r="L35" s="109">
        <f>VLOOKUP($K35,Sheet2!P14:Q19,2,FALSE)</f>
        <v>180</v>
      </c>
      <c r="M35" s="110">
        <f t="shared" si="1"/>
        <v>0</v>
      </c>
      <c r="N35" s="6"/>
      <c r="R35" s="2"/>
    </row>
    <row r="36" spans="2:18" ht="14.25">
      <c r="B36" s="79" t="s">
        <v>40</v>
      </c>
      <c r="C36" s="80"/>
      <c r="D36" s="81"/>
      <c r="E36" s="80"/>
      <c r="F36" s="81"/>
      <c r="G36" s="82"/>
      <c r="H36" s="82"/>
      <c r="I36" s="83"/>
      <c r="J36" s="84"/>
      <c r="K36" s="85"/>
      <c r="L36" s="86" t="s">
        <v>42</v>
      </c>
      <c r="M36" s="86"/>
      <c r="N36" s="6"/>
      <c r="R36" s="2"/>
    </row>
    <row r="37" spans="2:18" ht="14.25">
      <c r="B37" s="61"/>
      <c r="C37" s="62"/>
      <c r="D37" s="63"/>
      <c r="E37" s="62"/>
      <c r="F37" s="64"/>
      <c r="G37" s="65"/>
      <c r="H37" s="65"/>
      <c r="I37" s="66" t="s">
        <v>41</v>
      </c>
      <c r="J37" s="67"/>
      <c r="K37" s="1"/>
      <c r="L37" s="111"/>
      <c r="M37" s="21">
        <f>L37*20</f>
        <v>0</v>
      </c>
      <c r="N37" s="6"/>
      <c r="R37" s="2"/>
    </row>
    <row r="38" spans="2:14" ht="24" thickBot="1">
      <c r="B38" s="30"/>
      <c r="C38" s="19"/>
      <c r="D38" s="19"/>
      <c r="E38" s="31"/>
      <c r="F38" s="19"/>
      <c r="G38" s="19"/>
      <c r="H38" s="19"/>
      <c r="I38" s="19"/>
      <c r="J38" s="19"/>
      <c r="K38" s="32" t="s">
        <v>17</v>
      </c>
      <c r="L38" s="33"/>
      <c r="M38" s="60">
        <f>SUM(M11:M37)</f>
        <v>0</v>
      </c>
      <c r="N38" s="6"/>
    </row>
    <row r="39" spans="2:14" ht="15">
      <c r="B39" s="18" t="s">
        <v>26</v>
      </c>
      <c r="C39" s="18"/>
      <c r="D39" s="20"/>
      <c r="E39" s="20"/>
      <c r="F39" s="19"/>
      <c r="G39" s="19"/>
      <c r="H39" s="19"/>
      <c r="I39" s="19"/>
      <c r="J39" s="19"/>
      <c r="K39" s="19"/>
      <c r="L39" s="19"/>
      <c r="M39" s="33"/>
      <c r="N39" s="11"/>
    </row>
    <row r="40" spans="2:14" ht="28.5">
      <c r="B40" s="34" t="s">
        <v>1</v>
      </c>
      <c r="C40" s="34" t="s">
        <v>27</v>
      </c>
      <c r="D40" s="34" t="s">
        <v>2</v>
      </c>
      <c r="E40" s="34" t="s">
        <v>28</v>
      </c>
      <c r="F40" s="34" t="s">
        <v>14</v>
      </c>
      <c r="G40" s="34" t="s">
        <v>29</v>
      </c>
      <c r="H40" s="34" t="s">
        <v>28</v>
      </c>
      <c r="I40" s="34" t="s">
        <v>2</v>
      </c>
      <c r="K40" s="35"/>
      <c r="L40" s="35"/>
      <c r="M40" s="36"/>
      <c r="N40" s="11"/>
    </row>
    <row r="41" spans="2:14" ht="14.25">
      <c r="B41" s="37"/>
      <c r="C41" s="37"/>
      <c r="D41" s="38"/>
      <c r="E41" s="38"/>
      <c r="F41" s="37"/>
      <c r="G41" s="38"/>
      <c r="H41" s="38"/>
      <c r="I41" s="38"/>
      <c r="K41" s="39"/>
      <c r="L41" s="39"/>
      <c r="M41" s="40"/>
      <c r="N41" s="11"/>
    </row>
    <row r="42" spans="2:14" ht="14.25">
      <c r="B42" s="37"/>
      <c r="C42" s="37"/>
      <c r="D42" s="38"/>
      <c r="E42" s="38"/>
      <c r="F42" s="37"/>
      <c r="G42" s="38"/>
      <c r="H42" s="38"/>
      <c r="I42" s="38"/>
      <c r="K42" s="41"/>
      <c r="L42" s="39"/>
      <c r="M42" s="40"/>
      <c r="N42" s="6"/>
    </row>
    <row r="43" spans="2:14" ht="14.25">
      <c r="B43" s="37"/>
      <c r="C43" s="37"/>
      <c r="D43" s="38"/>
      <c r="E43" s="38"/>
      <c r="F43" s="37"/>
      <c r="G43" s="38"/>
      <c r="H43" s="38"/>
      <c r="I43" s="38"/>
      <c r="K43" s="45"/>
      <c r="L43" s="48"/>
      <c r="M43" s="42"/>
      <c r="N43" s="6"/>
    </row>
    <row r="44" spans="2:14" ht="14.25">
      <c r="B44" s="37"/>
      <c r="C44" s="37"/>
      <c r="D44" s="38"/>
      <c r="E44" s="38"/>
      <c r="F44" s="37"/>
      <c r="G44" s="38"/>
      <c r="H44" s="38"/>
      <c r="I44" s="38"/>
      <c r="K44" s="45"/>
      <c r="L44" s="49"/>
      <c r="M44" s="43"/>
      <c r="N44" s="6"/>
    </row>
    <row r="45" spans="2:14" ht="14.25">
      <c r="B45" s="37"/>
      <c r="C45" s="37"/>
      <c r="D45" s="37"/>
      <c r="E45" s="24"/>
      <c r="F45" s="37"/>
      <c r="G45" s="24"/>
      <c r="H45" s="24"/>
      <c r="I45" s="37"/>
      <c r="K45" s="45"/>
      <c r="L45" s="49"/>
      <c r="M45" s="43"/>
      <c r="N45" s="6"/>
    </row>
    <row r="46" spans="11:14" ht="14.25">
      <c r="K46" s="45"/>
      <c r="L46" s="49"/>
      <c r="M46" s="43"/>
      <c r="N46" s="6"/>
    </row>
    <row r="47" spans="11:12" ht="14.25">
      <c r="K47" s="44"/>
      <c r="L47" s="44"/>
    </row>
  </sheetData>
  <sheetProtection/>
  <mergeCells count="4">
    <mergeCell ref="C4:G4"/>
    <mergeCell ref="D6:F6"/>
    <mergeCell ref="H6:I6"/>
    <mergeCell ref="J6:L6"/>
  </mergeCells>
  <dataValidations count="8">
    <dataValidation type="list" allowBlank="1" showInputMessage="1" showErrorMessage="1" sqref="B41:B45 F41:F45">
      <formula1>$Z$15:$Z$22</formula1>
    </dataValidation>
    <dataValidation type="list" allowBlank="1" showInputMessage="1" showErrorMessage="1" errorTitle="DATE" error="Arrival DATE &#10;BETWEEN 24/01/2019&#10;TO 29/01/2019&#10;FORMAT &#10;DD/MM/YYYY" sqref="H11:H37">
      <formula1>$Z$20:$Z$24</formula1>
    </dataValidation>
    <dataValidation type="list" allowBlank="1" showInputMessage="1" showErrorMessage="1" errorTitle="DATE" error="Arrival DATE &#10;BETWEEN 21/01/2019&#10;TO 26/01/2019&#10;FORMAT &#10;DD/MM/YYYY" sqref="G11:G37">
      <formula1>$Z$15:$Z$20</formula1>
    </dataValidation>
    <dataValidation type="list" allowBlank="1" showInputMessage="1" showErrorMessage="1" sqref="I9">
      <formula1>$U$17:$U$18</formula1>
    </dataValidation>
    <dataValidation type="list" allowBlank="1" showInputMessage="1" showErrorMessage="1" sqref="F11:F37">
      <formula1>$Y$17:$Y$21</formula1>
    </dataValidation>
    <dataValidation type="list" allowBlank="1" showInputMessage="1" showErrorMessage="1" sqref="J11:J37">
      <formula1>$X$17:$X$18</formula1>
    </dataValidation>
    <dataValidation type="list" allowBlank="1" showInputMessage="1" showErrorMessage="1" sqref="D11:D37">
      <formula1>$W$17:$W$18</formula1>
    </dataValidation>
    <dataValidation type="list" allowBlank="1" showInputMessage="1" showErrorMessage="1" sqref="C11:C37">
      <formula1>$V$17:$V$18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2019-01-31T16:42:53Z</dcterms:modified>
  <cp:category/>
  <cp:version/>
  <cp:contentType/>
  <cp:contentStatus/>
</cp:coreProperties>
</file>