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B82" lockStructure="1"/>
  <bookViews>
    <workbookView xWindow="480" yWindow="120" windowWidth="27795" windowHeight="12585"/>
  </bookViews>
  <sheets>
    <sheet name="Travel&amp;Room Information" sheetId="1" r:id="rId1"/>
    <sheet name="Invoice" sheetId="2" r:id="rId2"/>
  </sheets>
  <definedNames>
    <definedName name="_xlnm.Print_Area" localSheetId="1">Invoice!$B$2:$Q$78</definedName>
    <definedName name="_xlnm.Print_Area" localSheetId="0">'Travel&amp;Room Information'!$B$2:$AD$76</definedName>
  </definedNames>
  <calcPr calcId="144525"/>
</workbook>
</file>

<file path=xl/calcChain.xml><?xml version="1.0" encoding="utf-8"?>
<calcChain xmlns="http://schemas.openxmlformats.org/spreadsheetml/2006/main">
  <c r="O55" i="2" l="1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BF64" i="1" l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3" i="1"/>
  <c r="BF22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O64" i="1"/>
  <c r="AM64" i="1"/>
  <c r="AJ64" i="1"/>
  <c r="AH64" i="1"/>
  <c r="AG64" i="1"/>
  <c r="AP64" i="1" s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O63" i="1"/>
  <c r="AM63" i="1"/>
  <c r="AJ63" i="1"/>
  <c r="AH63" i="1"/>
  <c r="P54" i="2" s="1"/>
  <c r="AG63" i="1"/>
  <c r="AK63" i="1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O62" i="1"/>
  <c r="AM62" i="1"/>
  <c r="AJ62" i="1"/>
  <c r="AH62" i="1"/>
  <c r="P53" i="2" s="1"/>
  <c r="AG62" i="1"/>
  <c r="AP62" i="1" s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O61" i="1"/>
  <c r="AM61" i="1"/>
  <c r="AJ61" i="1"/>
  <c r="AH61" i="1"/>
  <c r="AG61" i="1"/>
  <c r="AK61" i="1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O60" i="1"/>
  <c r="AM60" i="1"/>
  <c r="AJ60" i="1"/>
  <c r="AH60" i="1"/>
  <c r="AG60" i="1"/>
  <c r="AP60" i="1" s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O59" i="1"/>
  <c r="AM59" i="1"/>
  <c r="AJ59" i="1"/>
  <c r="AH59" i="1"/>
  <c r="P50" i="2" s="1"/>
  <c r="AG59" i="1"/>
  <c r="AK59" i="1" s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O58" i="1"/>
  <c r="AM58" i="1"/>
  <c r="AJ58" i="1"/>
  <c r="AH58" i="1"/>
  <c r="P49" i="2" s="1"/>
  <c r="AG58" i="1"/>
  <c r="AP58" i="1" s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O57" i="1"/>
  <c r="AM57" i="1"/>
  <c r="AJ57" i="1"/>
  <c r="AH57" i="1"/>
  <c r="AG57" i="1"/>
  <c r="AK57" i="1" s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O56" i="1"/>
  <c r="AM56" i="1"/>
  <c r="AJ56" i="1"/>
  <c r="AH56" i="1"/>
  <c r="AG56" i="1"/>
  <c r="AP56" i="1" s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O55" i="1"/>
  <c r="AM55" i="1"/>
  <c r="AJ55" i="1"/>
  <c r="AH55" i="1"/>
  <c r="P46" i="2" s="1"/>
  <c r="AG55" i="1"/>
  <c r="AK55" i="1" s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O54" i="1"/>
  <c r="AM54" i="1"/>
  <c r="AJ54" i="1"/>
  <c r="AH54" i="1"/>
  <c r="P45" i="2" s="1"/>
  <c r="AG54" i="1"/>
  <c r="AP54" i="1" s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O53" i="1"/>
  <c r="AM53" i="1"/>
  <c r="AJ53" i="1"/>
  <c r="AH53" i="1"/>
  <c r="AG53" i="1"/>
  <c r="AK53" i="1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O52" i="1"/>
  <c r="AM52" i="1"/>
  <c r="AJ52" i="1"/>
  <c r="AH52" i="1"/>
  <c r="AG52" i="1"/>
  <c r="AP52" i="1" s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O51" i="1"/>
  <c r="AM51" i="1"/>
  <c r="AJ51" i="1"/>
  <c r="AH51" i="1"/>
  <c r="P42" i="2" s="1"/>
  <c r="AG51" i="1"/>
  <c r="AK51" i="1" s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O50" i="1"/>
  <c r="AM50" i="1"/>
  <c r="AJ50" i="1"/>
  <c r="AH50" i="1"/>
  <c r="P41" i="2" s="1"/>
  <c r="AG50" i="1"/>
  <c r="AP50" i="1" s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O49" i="1"/>
  <c r="AM49" i="1"/>
  <c r="AJ49" i="1"/>
  <c r="AH49" i="1"/>
  <c r="AG49" i="1"/>
  <c r="AK49" i="1" s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O48" i="1"/>
  <c r="AM48" i="1"/>
  <c r="AJ48" i="1"/>
  <c r="AH48" i="1"/>
  <c r="AG48" i="1"/>
  <c r="AP48" i="1" s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O47" i="1"/>
  <c r="AM47" i="1"/>
  <c r="AJ47" i="1"/>
  <c r="AH47" i="1"/>
  <c r="P38" i="2" s="1"/>
  <c r="AG47" i="1"/>
  <c r="AK47" i="1" s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O46" i="1"/>
  <c r="AM46" i="1"/>
  <c r="AJ46" i="1"/>
  <c r="AH46" i="1"/>
  <c r="P37" i="2" s="1"/>
  <c r="AG46" i="1"/>
  <c r="AN46" i="1" s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O45" i="1"/>
  <c r="AM45" i="1"/>
  <c r="AJ45" i="1"/>
  <c r="AH45" i="1"/>
  <c r="AG45" i="1"/>
  <c r="AK45" i="1" s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O44" i="1"/>
  <c r="AM44" i="1"/>
  <c r="AJ44" i="1"/>
  <c r="AH44" i="1"/>
  <c r="AG44" i="1"/>
  <c r="AP44" i="1" s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O43" i="1"/>
  <c r="AM43" i="1"/>
  <c r="AJ43" i="1"/>
  <c r="AH43" i="1"/>
  <c r="P34" i="2" s="1"/>
  <c r="AG43" i="1"/>
  <c r="AK43" i="1" s="1"/>
  <c r="P35" i="2" l="1"/>
  <c r="P39" i="2"/>
  <c r="P43" i="2"/>
  <c r="P47" i="2"/>
  <c r="P51" i="2"/>
  <c r="P55" i="2"/>
  <c r="P40" i="2"/>
  <c r="P44" i="2"/>
  <c r="P48" i="2"/>
  <c r="P52" i="2"/>
  <c r="AP63" i="1"/>
  <c r="AI43" i="1"/>
  <c r="AN61" i="1"/>
  <c r="AQ61" i="1" s="1"/>
  <c r="AC61" i="1" s="1"/>
  <c r="AI55" i="1"/>
  <c r="AL55" i="1" s="1"/>
  <c r="AI59" i="1"/>
  <c r="AP59" i="1"/>
  <c r="AI47" i="1"/>
  <c r="AL47" i="1" s="1"/>
  <c r="AI51" i="1"/>
  <c r="AL51" i="1" s="1"/>
  <c r="AI61" i="1"/>
  <c r="AI63" i="1"/>
  <c r="AL63" i="1" s="1"/>
  <c r="AN64" i="1"/>
  <c r="AQ64" i="1" s="1"/>
  <c r="AN60" i="1"/>
  <c r="AQ60" i="1" s="1"/>
  <c r="AI57" i="1"/>
  <c r="AL57" i="1" s="1"/>
  <c r="AN58" i="1"/>
  <c r="AN62" i="1"/>
  <c r="AQ62" i="1" s="1"/>
  <c r="AN57" i="1"/>
  <c r="AP57" i="1"/>
  <c r="AL59" i="1"/>
  <c r="AN59" i="1"/>
  <c r="AQ59" i="1" s="1"/>
  <c r="AC59" i="1" s="1"/>
  <c r="AP61" i="1"/>
  <c r="AN63" i="1"/>
  <c r="AQ63" i="1" s="1"/>
  <c r="AN48" i="1"/>
  <c r="AQ48" i="1" s="1"/>
  <c r="AN52" i="1"/>
  <c r="AQ52" i="1" s="1"/>
  <c r="AN56" i="1"/>
  <c r="AQ56" i="1" s="1"/>
  <c r="AP43" i="1"/>
  <c r="AN45" i="1"/>
  <c r="AP47" i="1"/>
  <c r="AN49" i="1"/>
  <c r="AP51" i="1"/>
  <c r="AN53" i="1"/>
  <c r="AP55" i="1"/>
  <c r="AN44" i="1"/>
  <c r="AI45" i="1"/>
  <c r="AI49" i="1"/>
  <c r="AL49" i="1" s="1"/>
  <c r="AN50" i="1"/>
  <c r="AQ50" i="1" s="1"/>
  <c r="AI53" i="1"/>
  <c r="AN54" i="1"/>
  <c r="AL43" i="1"/>
  <c r="AN43" i="1"/>
  <c r="AP45" i="1"/>
  <c r="AN47" i="1"/>
  <c r="AP49" i="1"/>
  <c r="AN51" i="1"/>
  <c r="AQ51" i="1" s="1"/>
  <c r="AP53" i="1"/>
  <c r="AN55" i="1"/>
  <c r="AL45" i="1"/>
  <c r="AL61" i="1"/>
  <c r="AK46" i="1"/>
  <c r="AK52" i="1"/>
  <c r="AK54" i="1"/>
  <c r="AK56" i="1"/>
  <c r="AK60" i="1"/>
  <c r="AK62" i="1"/>
  <c r="AP46" i="1"/>
  <c r="AQ46" i="1" s="1"/>
  <c r="AI44" i="1"/>
  <c r="AQ44" i="1"/>
  <c r="AI46" i="1"/>
  <c r="AI48" i="1"/>
  <c r="AI50" i="1"/>
  <c r="AI52" i="1"/>
  <c r="AI54" i="1"/>
  <c r="AQ54" i="1"/>
  <c r="AI56" i="1"/>
  <c r="AL56" i="1" s="1"/>
  <c r="AI58" i="1"/>
  <c r="AQ58" i="1"/>
  <c r="AI60" i="1"/>
  <c r="AI62" i="1"/>
  <c r="AI64" i="1"/>
  <c r="AK44" i="1"/>
  <c r="AK48" i="1"/>
  <c r="AK50" i="1"/>
  <c r="AK58" i="1"/>
  <c r="AK64" i="1"/>
  <c r="D16" i="2"/>
  <c r="AQ55" i="1" l="1"/>
  <c r="AL48" i="1"/>
  <c r="AL54" i="1"/>
  <c r="BG54" i="1" s="1"/>
  <c r="AQ47" i="1"/>
  <c r="AC47" i="1" s="1"/>
  <c r="AL52" i="1"/>
  <c r="AL46" i="1"/>
  <c r="AC55" i="1"/>
  <c r="AQ49" i="1"/>
  <c r="AC49" i="1" s="1"/>
  <c r="AQ57" i="1"/>
  <c r="AC51" i="1"/>
  <c r="AQ43" i="1"/>
  <c r="AC43" i="1" s="1"/>
  <c r="AQ53" i="1"/>
  <c r="AC53" i="1" s="1"/>
  <c r="AQ45" i="1"/>
  <c r="AC50" i="1"/>
  <c r="AC54" i="1"/>
  <c r="AC64" i="1"/>
  <c r="BG55" i="1"/>
  <c r="AC58" i="1"/>
  <c r="AC46" i="1"/>
  <c r="AC62" i="1"/>
  <c r="AC57" i="1"/>
  <c r="BG57" i="1"/>
  <c r="BG59" i="1"/>
  <c r="AL58" i="1"/>
  <c r="BG58" i="1" s="1"/>
  <c r="AL62" i="1"/>
  <c r="BG62" i="1" s="1"/>
  <c r="AL64" i="1"/>
  <c r="BG64" i="1" s="1"/>
  <c r="AL60" i="1"/>
  <c r="BG60" i="1" s="1"/>
  <c r="AC60" i="1"/>
  <c r="BG63" i="1"/>
  <c r="BG61" i="1"/>
  <c r="AC63" i="1"/>
  <c r="BG52" i="1"/>
  <c r="AC45" i="1"/>
  <c r="AC48" i="1"/>
  <c r="BG56" i="1"/>
  <c r="BG48" i="1"/>
  <c r="AL50" i="1"/>
  <c r="BG50" i="1" s="1"/>
  <c r="AC52" i="1"/>
  <c r="AL44" i="1"/>
  <c r="BG44" i="1" s="1"/>
  <c r="AL53" i="1"/>
  <c r="BG51" i="1"/>
  <c r="AC56" i="1"/>
  <c r="AC44" i="1"/>
  <c r="BG46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M42" i="1"/>
  <c r="AJ42" i="1"/>
  <c r="AH42" i="1"/>
  <c r="AG42" i="1"/>
  <c r="AK42" i="1" s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M41" i="1"/>
  <c r="AJ41" i="1"/>
  <c r="AH41" i="1"/>
  <c r="AG41" i="1"/>
  <c r="AP41" i="1" s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M40" i="1"/>
  <c r="AJ40" i="1"/>
  <c r="AH40" i="1"/>
  <c r="P31" i="2" s="1"/>
  <c r="AG40" i="1"/>
  <c r="AK40" i="1" s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M39" i="1"/>
  <c r="AJ39" i="1"/>
  <c r="AH39" i="1"/>
  <c r="P30" i="2" s="1"/>
  <c r="AG39" i="1"/>
  <c r="AP39" i="1" s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M38" i="1"/>
  <c r="AJ38" i="1"/>
  <c r="AH38" i="1"/>
  <c r="AG38" i="1"/>
  <c r="AK38" i="1" s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M37" i="1"/>
  <c r="AJ37" i="1"/>
  <c r="AH37" i="1"/>
  <c r="AG37" i="1"/>
  <c r="AP37" i="1" s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M36" i="1"/>
  <c r="AJ36" i="1"/>
  <c r="AH36" i="1"/>
  <c r="P27" i="2" s="1"/>
  <c r="AG36" i="1"/>
  <c r="AK36" i="1" s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M35" i="1"/>
  <c r="AJ35" i="1"/>
  <c r="AH35" i="1"/>
  <c r="P26" i="2" s="1"/>
  <c r="AG35" i="1"/>
  <c r="AP35" i="1" s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M34" i="1"/>
  <c r="AJ34" i="1"/>
  <c r="AH34" i="1"/>
  <c r="AG34" i="1"/>
  <c r="AK34" i="1" s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M33" i="1"/>
  <c r="AJ33" i="1"/>
  <c r="AH33" i="1"/>
  <c r="AG33" i="1"/>
  <c r="AP33" i="1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M32" i="1"/>
  <c r="AJ32" i="1"/>
  <c r="AH32" i="1"/>
  <c r="P23" i="2" s="1"/>
  <c r="AG32" i="1"/>
  <c r="AK32" i="1" s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M31" i="1"/>
  <c r="AJ31" i="1"/>
  <c r="AH31" i="1"/>
  <c r="P22" i="2" s="1"/>
  <c r="AG31" i="1"/>
  <c r="AK31" i="1" s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M30" i="1"/>
  <c r="AJ30" i="1"/>
  <c r="AH30" i="1"/>
  <c r="AG30" i="1"/>
  <c r="AK30" i="1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M29" i="1"/>
  <c r="AJ29" i="1"/>
  <c r="AH29" i="1"/>
  <c r="AG29" i="1"/>
  <c r="AK29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M28" i="1"/>
  <c r="AJ28" i="1"/>
  <c r="AH28" i="1"/>
  <c r="P19" i="2" s="1"/>
  <c r="AG28" i="1"/>
  <c r="AK28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M27" i="1"/>
  <c r="AJ27" i="1"/>
  <c r="AH27" i="1"/>
  <c r="P18" i="2" s="1"/>
  <c r="AG27" i="1"/>
  <c r="AK27" i="1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M26" i="1"/>
  <c r="AJ26" i="1"/>
  <c r="AH26" i="1"/>
  <c r="AG26" i="1"/>
  <c r="AK26" i="1" s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M25" i="1"/>
  <c r="AJ25" i="1"/>
  <c r="AH25" i="1"/>
  <c r="AG25" i="1"/>
  <c r="AI25" i="1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M23" i="1"/>
  <c r="AJ23" i="1"/>
  <c r="AH23" i="1"/>
  <c r="AG23" i="1"/>
  <c r="AP23" i="1" s="1"/>
  <c r="BG45" i="1" l="1"/>
  <c r="P36" i="2"/>
  <c r="P17" i="2"/>
  <c r="P21" i="2"/>
  <c r="P25" i="2"/>
  <c r="P29" i="2"/>
  <c r="P33" i="2"/>
  <c r="P20" i="2"/>
  <c r="P24" i="2"/>
  <c r="P28" i="2"/>
  <c r="P32" i="2"/>
  <c r="BG43" i="1"/>
  <c r="BG49" i="1"/>
  <c r="BG47" i="1"/>
  <c r="BG53" i="1"/>
  <c r="BF65" i="1"/>
  <c r="AI36" i="1"/>
  <c r="AL36" i="1" s="1"/>
  <c r="AP28" i="1"/>
  <c r="AI30" i="1"/>
  <c r="AL30" i="1" s="1"/>
  <c r="AP32" i="1"/>
  <c r="AI40" i="1"/>
  <c r="AL40" i="1" s="1"/>
  <c r="AI42" i="1"/>
  <c r="AL42" i="1" s="1"/>
  <c r="AI26" i="1"/>
  <c r="AL26" i="1" s="1"/>
  <c r="AP26" i="1"/>
  <c r="AP30" i="1"/>
  <c r="AN36" i="1"/>
  <c r="AP42" i="1"/>
  <c r="AN26" i="1"/>
  <c r="AN30" i="1"/>
  <c r="AN40" i="1"/>
  <c r="AN42" i="1"/>
  <c r="AN41" i="1"/>
  <c r="AQ41" i="1" s="1"/>
  <c r="AN37" i="1"/>
  <c r="AQ37" i="1" s="1"/>
  <c r="AN34" i="1"/>
  <c r="AP36" i="1"/>
  <c r="AN38" i="1"/>
  <c r="AP40" i="1"/>
  <c r="AI34" i="1"/>
  <c r="AL34" i="1" s="1"/>
  <c r="AN35" i="1"/>
  <c r="AQ35" i="1" s="1"/>
  <c r="AI38" i="1"/>
  <c r="AL38" i="1" s="1"/>
  <c r="AN39" i="1"/>
  <c r="AQ39" i="1" s="1"/>
  <c r="AP34" i="1"/>
  <c r="AP38" i="1"/>
  <c r="AN33" i="1"/>
  <c r="AQ33" i="1" s="1"/>
  <c r="AN27" i="1"/>
  <c r="AN31" i="1"/>
  <c r="AN28" i="1"/>
  <c r="AI28" i="1"/>
  <c r="AL28" i="1" s="1"/>
  <c r="AN29" i="1"/>
  <c r="AI32" i="1"/>
  <c r="AN32" i="1"/>
  <c r="AN25" i="1"/>
  <c r="AK25" i="1"/>
  <c r="AL25" i="1" s="1"/>
  <c r="AP25" i="1"/>
  <c r="AP27" i="1"/>
  <c r="AP29" i="1"/>
  <c r="AP31" i="1"/>
  <c r="AI27" i="1"/>
  <c r="AI29" i="1"/>
  <c r="AL29" i="1" s="1"/>
  <c r="AI31" i="1"/>
  <c r="AI33" i="1"/>
  <c r="AI35" i="1"/>
  <c r="AI37" i="1"/>
  <c r="AI39" i="1"/>
  <c r="AI41" i="1"/>
  <c r="AK33" i="1"/>
  <c r="AK35" i="1"/>
  <c r="AK37" i="1"/>
  <c r="AK39" i="1"/>
  <c r="AK41" i="1"/>
  <c r="AI23" i="1"/>
  <c r="AN23" i="1"/>
  <c r="AQ23" i="1" s="1"/>
  <c r="AK23" i="1"/>
  <c r="BD22" i="1"/>
  <c r="AM22" i="1"/>
  <c r="AO22" i="1"/>
  <c r="AJ22" i="1"/>
  <c r="AH22" i="1"/>
  <c r="AG22" i="1"/>
  <c r="AC35" i="1" l="1"/>
  <c r="AQ42" i="1"/>
  <c r="AC33" i="1"/>
  <c r="AC37" i="1"/>
  <c r="AC39" i="1"/>
  <c r="AC41" i="1"/>
  <c r="AC23" i="1"/>
  <c r="AL23" i="1"/>
  <c r="BG23" i="1" s="1"/>
  <c r="AK22" i="1"/>
  <c r="AQ28" i="1"/>
  <c r="AC28" i="1" s="1"/>
  <c r="AQ38" i="1"/>
  <c r="AQ31" i="1"/>
  <c r="AC31" i="1" s="1"/>
  <c r="AQ36" i="1"/>
  <c r="AQ34" i="1"/>
  <c r="BG34" i="1" s="1"/>
  <c r="AL32" i="1"/>
  <c r="AQ29" i="1"/>
  <c r="AC29" i="1" s="1"/>
  <c r="AQ40" i="1"/>
  <c r="AC40" i="1" s="1"/>
  <c r="AQ30" i="1"/>
  <c r="AC30" i="1" s="1"/>
  <c r="AL37" i="1"/>
  <c r="BG37" i="1" s="1"/>
  <c r="AL41" i="1"/>
  <c r="BG41" i="1" s="1"/>
  <c r="AL33" i="1"/>
  <c r="BG33" i="1" s="1"/>
  <c r="AQ32" i="1"/>
  <c r="AQ27" i="1"/>
  <c r="AC27" i="1" s="1"/>
  <c r="AQ26" i="1"/>
  <c r="AC26" i="1" s="1"/>
  <c r="AQ25" i="1"/>
  <c r="AL31" i="1"/>
  <c r="AL27" i="1"/>
  <c r="AL39" i="1"/>
  <c r="BG39" i="1" s="1"/>
  <c r="BG42" i="1"/>
  <c r="AL35" i="1"/>
  <c r="BG35" i="1" s="1"/>
  <c r="AN22" i="1"/>
  <c r="AP22" i="1"/>
  <c r="AI22" i="1"/>
  <c r="AL22" i="1" s="1"/>
  <c r="O16" i="2"/>
  <c r="E16" i="2"/>
  <c r="F16" i="2"/>
  <c r="L16" i="2"/>
  <c r="K16" i="2"/>
  <c r="J16" i="2"/>
  <c r="AQ22" i="1" l="1"/>
  <c r="AC42" i="1"/>
  <c r="AC38" i="1"/>
  <c r="AC34" i="1"/>
  <c r="AC36" i="1"/>
  <c r="P16" i="2"/>
  <c r="AC25" i="1"/>
  <c r="BG28" i="1"/>
  <c r="BG30" i="1"/>
  <c r="BG38" i="1"/>
  <c r="BG31" i="1"/>
  <c r="BG32" i="1"/>
  <c r="AC32" i="1"/>
  <c r="BG36" i="1"/>
  <c r="BG29" i="1"/>
  <c r="BG27" i="1"/>
  <c r="BG40" i="1"/>
  <c r="BG26" i="1"/>
  <c r="BG25" i="1"/>
  <c r="C12" i="2"/>
  <c r="S58" i="2"/>
  <c r="N16" i="2"/>
  <c r="M16" i="2"/>
  <c r="I16" i="2"/>
  <c r="H16" i="2"/>
  <c r="G16" i="2"/>
  <c r="BE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O12" i="2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AC22" i="1" l="1"/>
  <c r="BG22" i="1"/>
  <c r="AF34" i="1"/>
  <c r="AF42" i="1"/>
  <c r="AF61" i="1"/>
  <c r="AF27" i="1"/>
  <c r="AF58" i="1"/>
  <c r="AF62" i="1"/>
  <c r="AF23" i="1"/>
  <c r="AF36" i="1"/>
  <c r="AF59" i="1"/>
  <c r="AF25" i="1"/>
  <c r="AF29" i="1"/>
  <c r="AF33" i="1"/>
  <c r="AF37" i="1"/>
  <c r="AF41" i="1"/>
  <c r="AF60" i="1"/>
  <c r="AF64" i="1"/>
  <c r="AF26" i="1"/>
  <c r="AF30" i="1"/>
  <c r="AF38" i="1"/>
  <c r="AF31" i="1"/>
  <c r="AF35" i="1"/>
  <c r="AF39" i="1"/>
  <c r="AF28" i="1"/>
  <c r="AF32" i="1"/>
  <c r="AF40" i="1"/>
  <c r="AF63" i="1"/>
  <c r="AF22" i="1" l="1"/>
  <c r="P57" i="2"/>
  <c r="P58" i="2" s="1"/>
  <c r="BG66" i="1"/>
  <c r="AC65" i="1"/>
  <c r="S57" i="2" l="1"/>
  <c r="AC66" i="1"/>
  <c r="AG65" i="1"/>
</calcChain>
</file>

<file path=xl/sharedStrings.xml><?xml version="1.0" encoding="utf-8"?>
<sst xmlns="http://schemas.openxmlformats.org/spreadsheetml/2006/main" count="231" uniqueCount="128">
  <si>
    <t>Hotel Reservation Form</t>
  </si>
  <si>
    <t>Judo Canada</t>
  </si>
  <si>
    <t>Contact information</t>
  </si>
  <si>
    <t>Email:</t>
  </si>
  <si>
    <t>Federation name:</t>
  </si>
  <si>
    <t>Phone:</t>
  </si>
  <si>
    <t>Contact Person:</t>
  </si>
  <si>
    <t>Bed &amp; Breakfast (BB)</t>
  </si>
  <si>
    <t>Full board (FB)</t>
  </si>
  <si>
    <t>Single</t>
  </si>
  <si>
    <t>Twin</t>
  </si>
  <si>
    <r>
      <rPr>
        <b/>
        <sz val="10"/>
        <color theme="1"/>
        <rFont val="Calibri"/>
        <family val="2"/>
        <scheme val="minor"/>
      </rPr>
      <t xml:space="preserve">Individual information </t>
    </r>
    <r>
      <rPr>
        <sz val="10"/>
        <color theme="1"/>
        <rFont val="Calibri"/>
        <family val="2"/>
        <scheme val="minor"/>
      </rPr>
      <t xml:space="preserve">- </t>
    </r>
    <r>
      <rPr>
        <sz val="8"/>
        <color theme="1"/>
        <rFont val="Calibri"/>
        <family val="2"/>
        <scheme val="minor"/>
      </rPr>
      <t>Fill in all cells, please</t>
    </r>
  </si>
  <si>
    <t>No.</t>
  </si>
  <si>
    <t>TRAVEL INFORMATION</t>
  </si>
  <si>
    <t>ARRIVAL</t>
  </si>
  <si>
    <t>DEPARTURE</t>
  </si>
  <si>
    <t>Date</t>
  </si>
  <si>
    <t>Time</t>
  </si>
  <si>
    <t>From</t>
  </si>
  <si>
    <t>Flight Nr.</t>
  </si>
  <si>
    <t>Lodging</t>
  </si>
  <si>
    <t>Competition Night(s)</t>
  </si>
  <si>
    <r>
      <t xml:space="preserve">E-mail: </t>
    </r>
    <r>
      <rPr>
        <b/>
        <sz val="10"/>
        <color theme="1"/>
        <rFont val="Calibri"/>
        <family val="2"/>
        <scheme val="minor"/>
      </rPr>
      <t>n.brisson@judocanada.org</t>
    </r>
  </si>
  <si>
    <t>e.g. 1</t>
  </si>
  <si>
    <t>e.g. 2</t>
  </si>
  <si>
    <t>Cancellation policy</t>
  </si>
  <si>
    <t>Up to 30 days before the arrival</t>
  </si>
  <si>
    <t>30-10 days before the arrival</t>
  </si>
  <si>
    <t>50% refund</t>
  </si>
  <si>
    <t>full refund</t>
  </si>
  <si>
    <t>9 days – expected arrival</t>
  </si>
  <si>
    <t>no refund</t>
  </si>
  <si>
    <t>Payment during the accreditation in cash only</t>
  </si>
  <si>
    <t>All bank fees and money transfer costs must be paid by the</t>
  </si>
  <si>
    <t>participating federation</t>
  </si>
  <si>
    <t>Total</t>
  </si>
  <si>
    <t xml:space="preserve">surcharged with an additional 10%. </t>
  </si>
  <si>
    <t>!! Attention !!
Forms must be sent in Excel format</t>
  </si>
  <si>
    <t>SURNAME(S)</t>
  </si>
  <si>
    <t>Weight Category or Functions</t>
  </si>
  <si>
    <t>To</t>
  </si>
  <si>
    <t>Training Camp Night(s)</t>
  </si>
  <si>
    <t>Bank details:</t>
  </si>
  <si>
    <t>4141, avenue Pierre-De Coubertin</t>
  </si>
  <si>
    <t>Canada</t>
  </si>
  <si>
    <t>Phone : 514-255-JUDO(5836)</t>
  </si>
  <si>
    <t>Fax : 877-893-5836</t>
  </si>
  <si>
    <t>INVOICE NR</t>
  </si>
  <si>
    <t>DATE</t>
  </si>
  <si>
    <t>Montreal,</t>
  </si>
  <si>
    <t>Deliver to:</t>
  </si>
  <si>
    <t>-60kg</t>
  </si>
  <si>
    <t>-66kg</t>
  </si>
  <si>
    <t>-73kg</t>
  </si>
  <si>
    <t>-81kg</t>
  </si>
  <si>
    <t>-90kg</t>
  </si>
  <si>
    <t>-100kg</t>
  </si>
  <si>
    <t>+100kg</t>
  </si>
  <si>
    <t>-48kg</t>
  </si>
  <si>
    <t>-52kg</t>
  </si>
  <si>
    <t>-57kg</t>
  </si>
  <si>
    <t>-63kg</t>
  </si>
  <si>
    <t>-70kg</t>
  </si>
  <si>
    <t>+70kg</t>
  </si>
  <si>
    <t>Coach</t>
  </si>
  <si>
    <t>Official</t>
  </si>
  <si>
    <t>Medic</t>
  </si>
  <si>
    <t>Press</t>
  </si>
  <si>
    <t>Referee</t>
  </si>
  <si>
    <t>BB</t>
  </si>
  <si>
    <t>FB</t>
  </si>
  <si>
    <t>Goose</t>
  </si>
  <si>
    <t>John</t>
  </si>
  <si>
    <t>Leaf</t>
  </si>
  <si>
    <t>Sonia</t>
  </si>
  <si>
    <t>Rio</t>
  </si>
  <si>
    <t>AC 1234</t>
  </si>
  <si>
    <t>AC 4321</t>
  </si>
  <si>
    <t>Price</t>
  </si>
  <si>
    <t>Number</t>
  </si>
  <si>
    <t>Athlete</t>
  </si>
  <si>
    <t>&lt;= check</t>
  </si>
  <si>
    <t xml:space="preserve">Montreal QC H1V 3N7 </t>
  </si>
  <si>
    <t>Payment conditions</t>
  </si>
  <si>
    <r>
      <t>Total</t>
    </r>
    <r>
      <rPr>
        <b/>
        <i/>
        <sz val="10"/>
        <color theme="1"/>
        <rFont val="Calibri"/>
        <family val="2"/>
        <scheme val="minor"/>
      </rPr>
      <t xml:space="preserve">  (in USD)</t>
    </r>
  </si>
  <si>
    <r>
      <t xml:space="preserve">Total </t>
    </r>
    <r>
      <rPr>
        <b/>
        <i/>
        <sz val="10"/>
        <color theme="1"/>
        <rFont val="Calibri"/>
        <family val="2"/>
        <scheme val="minor"/>
      </rPr>
      <t>(in USD)</t>
    </r>
  </si>
  <si>
    <r>
      <t xml:space="preserve">Total Amount
</t>
    </r>
    <r>
      <rPr>
        <b/>
        <i/>
        <sz val="10"/>
        <color theme="1"/>
        <rFont val="Calibri"/>
        <family val="2"/>
        <scheme val="minor"/>
      </rPr>
      <t>(in USD)</t>
    </r>
  </si>
  <si>
    <t xml:space="preserve">Total
Amount </t>
  </si>
  <si>
    <t>2020  Senior Pan-Am Judo Championship</t>
  </si>
  <si>
    <t>Hotel Category</t>
  </si>
  <si>
    <t>A</t>
  </si>
  <si>
    <t>B</t>
  </si>
  <si>
    <r>
      <t xml:space="preserve">HOTEL RESERVATION
</t>
    </r>
    <r>
      <rPr>
        <b/>
        <sz val="10"/>
        <color rgb="FFFF0000"/>
        <rFont val="Calibri"/>
        <family val="2"/>
        <scheme val="minor"/>
      </rPr>
      <t>Please choose first your hotel category</t>
    </r>
  </si>
  <si>
    <t>Accreditation Night(s)</t>
  </si>
  <si>
    <r>
      <t xml:space="preserve">??ID?? Number
</t>
    </r>
    <r>
      <rPr>
        <b/>
        <sz val="10"/>
        <color rgb="FFFF0000"/>
        <rFont val="Calibri"/>
        <family val="2"/>
        <scheme val="minor"/>
      </rPr>
      <t>(Obligatory)</t>
    </r>
  </si>
  <si>
    <t>-78kg</t>
  </si>
  <si>
    <t>+78kg</t>
  </si>
  <si>
    <t>AC 2345</t>
  </si>
  <si>
    <t>A Category - Hotel Universel</t>
  </si>
  <si>
    <t>B Category - Hotel Royal Versaille</t>
  </si>
  <si>
    <r>
      <t xml:space="preserve">Training Camp 
 </t>
    </r>
    <r>
      <rPr>
        <b/>
        <i/>
        <sz val="10"/>
        <color theme="1"/>
        <rFont val="Calibri"/>
        <family val="2"/>
        <scheme val="minor"/>
      </rPr>
      <t>(per person in USD)</t>
    </r>
  </si>
  <si>
    <t>Full board (FB) - 3 nights</t>
  </si>
  <si>
    <r>
      <t xml:space="preserve">Accreditation &amp; Competition &amp; Training Camp
 </t>
    </r>
    <r>
      <rPr>
        <b/>
        <i/>
        <sz val="10"/>
        <color theme="1"/>
        <rFont val="Calibri"/>
        <family val="2"/>
        <scheme val="minor"/>
      </rPr>
      <t>(per person in USD)</t>
    </r>
  </si>
  <si>
    <r>
      <rPr>
        <i/>
        <u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Special offer for the entire 3 days of camp.</t>
    </r>
  </si>
  <si>
    <t>Total PJC Fee</t>
  </si>
  <si>
    <t>BIC Code: BNDC CA MM INT</t>
  </si>
  <si>
    <t>Branch transit: 11871</t>
  </si>
  <si>
    <r>
      <rPr>
        <sz val="10"/>
        <rFont val="Calibri"/>
        <family val="2"/>
        <scheme val="minor"/>
      </rPr>
      <t>Please Specify: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2020_SENIOR_PAN-AM_(YOUR_COUNTRY_NAME)</t>
    </r>
  </si>
  <si>
    <r>
      <t>2020_SENIOR_PAN-AM_</t>
    </r>
    <r>
      <rPr>
        <i/>
        <sz val="10"/>
        <color rgb="FFFF0000"/>
        <rFont val="Calibri"/>
        <family val="2"/>
        <scheme val="minor"/>
      </rPr>
      <t>TBD</t>
    </r>
  </si>
  <si>
    <t>Hotel</t>
  </si>
  <si>
    <t>Category</t>
  </si>
  <si>
    <t>Training camp Nights</t>
  </si>
  <si>
    <t>Accreditation + Competition Nights</t>
  </si>
  <si>
    <t>Camp</t>
  </si>
  <si>
    <t>A+C</t>
  </si>
  <si>
    <t>Name of bank: National Bank Of Canada</t>
  </si>
  <si>
    <t>Bank address: 5880 rue Sherbrooke Est, Montreal, Qc</t>
  </si>
  <si>
    <t>Account No: 0011862</t>
  </si>
  <si>
    <t>Bank Code: CC0006</t>
  </si>
  <si>
    <t>Benificiary’s: Judo Canada</t>
  </si>
  <si>
    <t>Beneficiary’s add: 4141 Pierre de Coubertin, Montreal, H1V 3N7, Canada</t>
  </si>
  <si>
    <t>Kata</t>
  </si>
  <si>
    <t xml:space="preserve">GIVEN NAME(S)
</t>
  </si>
  <si>
    <r>
      <t xml:space="preserve">SURNAME(S)
</t>
    </r>
    <r>
      <rPr>
        <b/>
        <sz val="10"/>
        <color rgb="FFFF0000"/>
        <rFont val="Calibri"/>
        <family val="2"/>
        <scheme val="minor"/>
      </rPr>
      <t>Please fill this cells</t>
    </r>
  </si>
  <si>
    <r>
      <t xml:space="preserve">Return before </t>
    </r>
    <r>
      <rPr>
        <b/>
        <sz val="10"/>
        <color rgb="FFFF0000"/>
        <rFont val="Calibri"/>
        <family val="2"/>
        <scheme val="minor"/>
      </rPr>
      <t>May 22, 2020</t>
    </r>
    <r>
      <rPr>
        <b/>
        <sz val="10"/>
        <color theme="1"/>
        <rFont val="Calibri"/>
        <family val="2"/>
        <scheme val="minor"/>
      </rPr>
      <t xml:space="preserve"> to</t>
    </r>
  </si>
  <si>
    <r>
      <t xml:space="preserve">Reservations of extra rooms after </t>
    </r>
    <r>
      <rPr>
        <b/>
        <sz val="10"/>
        <color theme="1"/>
        <rFont val="Calibri"/>
        <family val="2"/>
        <scheme val="minor"/>
      </rPr>
      <t>May 22nd 2020</t>
    </r>
    <r>
      <rPr>
        <sz val="10"/>
        <color theme="1"/>
        <rFont val="Calibri"/>
        <family val="2"/>
        <scheme val="minor"/>
      </rPr>
      <t xml:space="preserve"> will be</t>
    </r>
  </si>
  <si>
    <r>
      <rPr>
        <b/>
        <sz val="12"/>
        <color theme="1"/>
        <rFont val="Calibri"/>
        <family val="2"/>
        <scheme val="minor"/>
      </rPr>
      <t>2020 SENIOR PAN-AMERICAN JUDO CHAMPIONSHIPS</t>
    </r>
    <r>
      <rPr>
        <b/>
        <sz val="10"/>
        <color theme="1"/>
        <rFont val="Calibri"/>
        <family val="2"/>
        <scheme val="minor"/>
      </rPr>
      <t xml:space="preserve">
26 to 28 June 2020
</t>
    </r>
    <r>
      <rPr>
        <b/>
        <sz val="12"/>
        <color theme="1"/>
        <rFont val="Calibri"/>
        <family val="2"/>
        <scheme val="minor"/>
      </rPr>
      <t>TRAINING CAMP</t>
    </r>
    <r>
      <rPr>
        <b/>
        <sz val="10"/>
        <color theme="1"/>
        <rFont val="Calibri"/>
        <family val="2"/>
        <scheme val="minor"/>
      </rPr>
      <t xml:space="preserve">
29 June to 1 July 2020</t>
    </r>
  </si>
  <si>
    <t xml:space="preserve">Reservation after May 22nd 2020 will be surcharged with an additional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</si>
</sst>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-* #,##0.00\ [$€-1]_-;_-* #,##0.00\ [$€-1]\-;_-* &quot;-&quot;??\ [$€-1]_-"/>
    <numFmt numFmtId="166" formatCode="[$-409]mmmm\ d\,\ yyyy;@"/>
    <numFmt numFmtId="167" formatCode="#,##0.0_);\(#,##0.0\);&quot;-&quot;_);* @_)"/>
    <numFmt numFmtId="168" formatCode="#,##0_);\(#,##0\);&quot;-&quot;_);* @_)"/>
    <numFmt numFmtId="169" formatCode="h:mm;@"/>
    <numFmt numFmtId="170" formatCode="[$$-409]#,##0"/>
    <numFmt numFmtId="171" formatCode="[$$-409]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iberation Sans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C89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0E1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4" fontId="2" fillId="6" borderId="24" xfId="0" applyNumberFormat="1" applyFont="1" applyFill="1" applyBorder="1" applyAlignment="1">
      <alignment horizontal="center"/>
    </xf>
    <xf numFmtId="14" fontId="2" fillId="6" borderId="56" xfId="0" applyNumberFormat="1" applyFont="1" applyFill="1" applyBorder="1" applyAlignment="1">
      <alignment horizontal="center"/>
    </xf>
    <xf numFmtId="14" fontId="2" fillId="9" borderId="24" xfId="0" applyNumberFormat="1" applyFont="1" applyFill="1" applyBorder="1" applyAlignment="1">
      <alignment horizontal="center"/>
    </xf>
    <xf numFmtId="14" fontId="2" fillId="9" borderId="49" xfId="0" applyNumberFormat="1" applyFont="1" applyFill="1" applyBorder="1" applyAlignment="1">
      <alignment horizontal="center"/>
    </xf>
    <xf numFmtId="14" fontId="2" fillId="10" borderId="59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13" borderId="4" xfId="0" applyFont="1" applyFill="1" applyBorder="1"/>
    <xf numFmtId="0" fontId="2" fillId="5" borderId="38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3" fillId="13" borderId="5" xfId="0" applyFont="1" applyFill="1" applyBorder="1"/>
    <xf numFmtId="0" fontId="3" fillId="13" borderId="4" xfId="0" applyFont="1" applyFill="1" applyBorder="1"/>
    <xf numFmtId="0" fontId="2" fillId="0" borderId="0" xfId="0" quotePrefix="1" applyFont="1" applyAlignment="1">
      <alignment horizontal="center"/>
    </xf>
    <xf numFmtId="0" fontId="9" fillId="0" borderId="0" xfId="0" applyFont="1"/>
    <xf numFmtId="0" fontId="9" fillId="5" borderId="50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center"/>
    </xf>
    <xf numFmtId="0" fontId="9" fillId="10" borderId="57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6" borderId="64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9" borderId="65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65" xfId="0" applyFont="1" applyFill="1" applyBorder="1" applyAlignment="1">
      <alignment horizontal="center"/>
    </xf>
    <xf numFmtId="0" fontId="2" fillId="11" borderId="61" xfId="0" applyFont="1" applyFill="1" applyBorder="1" applyAlignment="1">
      <alignment horizontal="center"/>
    </xf>
    <xf numFmtId="0" fontId="2" fillId="6" borderId="6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9" borderId="63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63" xfId="0" applyFont="1" applyFill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14" fontId="9" fillId="0" borderId="64" xfId="0" applyNumberFormat="1" applyFont="1" applyBorder="1" applyAlignment="1">
      <alignment horizontal="center"/>
    </xf>
    <xf numFmtId="168" fontId="9" fillId="0" borderId="26" xfId="0" applyNumberFormat="1" applyFont="1" applyBorder="1" applyAlignment="1">
      <alignment horizontal="center"/>
    </xf>
    <xf numFmtId="168" fontId="9" fillId="0" borderId="61" xfId="0" applyNumberFormat="1" applyFont="1" applyBorder="1" applyAlignment="1">
      <alignment horizontal="center"/>
    </xf>
    <xf numFmtId="169" fontId="9" fillId="0" borderId="20" xfId="0" applyNumberFormat="1" applyFont="1" applyBorder="1" applyAlignment="1">
      <alignment horizontal="center"/>
    </xf>
    <xf numFmtId="169" fontId="9" fillId="0" borderId="31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168" fontId="9" fillId="4" borderId="29" xfId="0" applyNumberFormat="1" applyFont="1" applyFill="1" applyBorder="1" applyAlignment="1">
      <alignment horizontal="center"/>
    </xf>
    <xf numFmtId="14" fontId="9" fillId="4" borderId="29" xfId="0" applyNumberFormat="1" applyFont="1" applyFill="1" applyBorder="1" applyAlignment="1">
      <alignment horizontal="center"/>
    </xf>
    <xf numFmtId="169" fontId="9" fillId="4" borderId="29" xfId="0" applyNumberFormat="1" applyFont="1" applyFill="1" applyBorder="1" applyAlignment="1">
      <alignment horizontal="center"/>
    </xf>
    <xf numFmtId="168" fontId="9" fillId="0" borderId="19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2" fillId="0" borderId="49" xfId="0" applyNumberFormat="1" applyFont="1" applyBorder="1" applyAlignment="1">
      <alignment horizontal="center"/>
    </xf>
    <xf numFmtId="170" fontId="3" fillId="7" borderId="26" xfId="0" applyNumberFormat="1" applyFont="1" applyFill="1" applyBorder="1" applyAlignment="1">
      <alignment horizontal="right"/>
    </xf>
    <xf numFmtId="170" fontId="3" fillId="7" borderId="61" xfId="0" applyNumberFormat="1" applyFont="1" applyFill="1" applyBorder="1" applyAlignment="1">
      <alignment horizontal="right"/>
    </xf>
    <xf numFmtId="170" fontId="3" fillId="4" borderId="52" xfId="0" applyNumberFormat="1" applyFont="1" applyFill="1" applyBorder="1" applyAlignment="1">
      <alignment horizontal="right"/>
    </xf>
    <xf numFmtId="170" fontId="3" fillId="7" borderId="25" xfId="0" applyNumberFormat="1" applyFont="1" applyFill="1" applyBorder="1" applyAlignment="1">
      <alignment horizontal="right"/>
    </xf>
    <xf numFmtId="170" fontId="2" fillId="0" borderId="0" xfId="0" applyNumberFormat="1" applyFont="1"/>
    <xf numFmtId="0" fontId="2" fillId="0" borderId="0" xfId="0" applyNumberFormat="1" applyFont="1"/>
    <xf numFmtId="168" fontId="9" fillId="0" borderId="32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0" fontId="9" fillId="4" borderId="5" xfId="0" applyFont="1" applyFill="1" applyBorder="1" applyAlignment="1">
      <alignment horizontal="center"/>
    </xf>
    <xf numFmtId="0" fontId="13" fillId="0" borderId="0" xfId="0" quotePrefix="1" applyFont="1" applyAlignment="1">
      <alignment horizontal="center"/>
    </xf>
    <xf numFmtId="168" fontId="9" fillId="0" borderId="9" xfId="0" applyNumberFormat="1" applyFont="1" applyBorder="1" applyAlignment="1">
      <alignment horizontal="center"/>
    </xf>
    <xf numFmtId="168" fontId="9" fillId="0" borderId="30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68" fontId="9" fillId="0" borderId="41" xfId="0" applyNumberFormat="1" applyFont="1" applyBorder="1" applyAlignment="1">
      <alignment horizontal="center"/>
    </xf>
    <xf numFmtId="168" fontId="9" fillId="0" borderId="34" xfId="0" applyNumberFormat="1" applyFont="1" applyBorder="1" applyAlignment="1">
      <alignment horizontal="center"/>
    </xf>
    <xf numFmtId="168" fontId="9" fillId="0" borderId="36" xfId="0" applyNumberFormat="1" applyFont="1" applyBorder="1" applyAlignment="1">
      <alignment horizontal="center"/>
    </xf>
    <xf numFmtId="168" fontId="2" fillId="7" borderId="25" xfId="0" applyNumberFormat="1" applyFont="1" applyFill="1" applyBorder="1"/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right"/>
    </xf>
    <xf numFmtId="168" fontId="9" fillId="11" borderId="40" xfId="0" applyNumberFormat="1" applyFont="1" applyFill="1" applyBorder="1"/>
    <xf numFmtId="0" fontId="2" fillId="0" borderId="40" xfId="0" applyFont="1" applyBorder="1" applyAlignment="1">
      <alignment horizontal="right"/>
    </xf>
    <xf numFmtId="167" fontId="14" fillId="11" borderId="25" xfId="0" applyNumberFormat="1" applyFont="1" applyFill="1" applyBorder="1" applyAlignment="1">
      <alignment horizontal="center"/>
    </xf>
    <xf numFmtId="0" fontId="16" fillId="0" borderId="0" xfId="0" applyFont="1"/>
    <xf numFmtId="167" fontId="2" fillId="0" borderId="0" xfId="0" applyNumberFormat="1" applyFont="1"/>
    <xf numFmtId="170" fontId="2" fillId="13" borderId="4" xfId="0" applyNumberFormat="1" applyFont="1" applyFill="1" applyBorder="1" applyAlignment="1"/>
    <xf numFmtId="170" fontId="2" fillId="13" borderId="6" xfId="0" applyNumberFormat="1" applyFont="1" applyFill="1" applyBorder="1"/>
    <xf numFmtId="170" fontId="3" fillId="7" borderId="25" xfId="0" applyNumberFormat="1" applyFont="1" applyFill="1" applyBorder="1"/>
    <xf numFmtId="9" fontId="9" fillId="0" borderId="2" xfId="0" applyNumberFormat="1" applyFont="1" applyBorder="1" applyAlignment="1">
      <alignment horizontal="center"/>
    </xf>
    <xf numFmtId="167" fontId="16" fillId="11" borderId="31" xfId="0" applyNumberFormat="1" applyFont="1" applyFill="1" applyBorder="1" applyAlignment="1">
      <alignment horizontal="center"/>
    </xf>
    <xf numFmtId="168" fontId="2" fillId="0" borderId="26" xfId="0" applyNumberFormat="1" applyFont="1" applyBorder="1" applyAlignment="1">
      <alignment horizontal="right"/>
    </xf>
    <xf numFmtId="168" fontId="2" fillId="0" borderId="61" xfId="0" applyNumberFormat="1" applyFont="1" applyBorder="1" applyAlignment="1">
      <alignment horizontal="right"/>
    </xf>
    <xf numFmtId="168" fontId="9" fillId="4" borderId="6" xfId="0" applyNumberFormat="1" applyFont="1" applyFill="1" applyBorder="1"/>
    <xf numFmtId="168" fontId="2" fillId="0" borderId="54" xfId="0" applyNumberFormat="1" applyFont="1" applyBorder="1" applyAlignment="1">
      <alignment horizontal="right"/>
    </xf>
    <xf numFmtId="168" fontId="2" fillId="0" borderId="27" xfId="0" applyNumberFormat="1" applyFont="1" applyBorder="1" applyAlignment="1">
      <alignment horizontal="right"/>
    </xf>
    <xf numFmtId="168" fontId="2" fillId="0" borderId="28" xfId="0" applyNumberFormat="1" applyFont="1" applyBorder="1" applyAlignment="1">
      <alignment horizontal="right"/>
    </xf>
    <xf numFmtId="168" fontId="2" fillId="0" borderId="0" xfId="0" applyNumberFormat="1" applyFont="1"/>
    <xf numFmtId="170" fontId="2" fillId="7" borderId="38" xfId="0" applyNumberFormat="1" applyFont="1" applyFill="1" applyBorder="1" applyAlignment="1">
      <alignment horizontal="right"/>
    </xf>
    <xf numFmtId="170" fontId="2" fillId="7" borderId="61" xfId="0" applyNumberFormat="1" applyFont="1" applyFill="1" applyBorder="1" applyAlignment="1">
      <alignment horizontal="right"/>
    </xf>
    <xf numFmtId="0" fontId="19" fillId="0" borderId="0" xfId="0" applyFont="1"/>
    <xf numFmtId="0" fontId="17" fillId="0" borderId="0" xfId="0" applyFont="1"/>
    <xf numFmtId="0" fontId="9" fillId="8" borderId="26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5" borderId="62" xfId="0" applyFont="1" applyFill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5" borderId="53" xfId="0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168" fontId="2" fillId="0" borderId="39" xfId="0" applyNumberFormat="1" applyFont="1" applyBorder="1" applyAlignment="1" applyProtection="1">
      <alignment horizontal="center"/>
      <protection locked="0"/>
    </xf>
    <xf numFmtId="168" fontId="2" fillId="0" borderId="61" xfId="0" applyNumberFormat="1" applyFont="1" applyBorder="1" applyAlignment="1" applyProtection="1">
      <alignment horizontal="center"/>
      <protection locked="0"/>
    </xf>
    <xf numFmtId="168" fontId="2" fillId="0" borderId="28" xfId="0" applyNumberFormat="1" applyFont="1" applyBorder="1" applyAlignment="1" applyProtection="1">
      <alignment horizontal="center"/>
      <protection locked="0"/>
    </xf>
    <xf numFmtId="169" fontId="2" fillId="0" borderId="31" xfId="0" applyNumberFormat="1" applyFont="1" applyBorder="1" applyAlignment="1" applyProtection="1">
      <alignment horizontal="center"/>
      <protection locked="0"/>
    </xf>
    <xf numFmtId="169" fontId="2" fillId="0" borderId="21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8" borderId="39" xfId="0" applyFont="1" applyFill="1" applyBorder="1" applyAlignment="1" applyProtection="1">
      <alignment horizontal="center"/>
      <protection locked="0"/>
    </xf>
    <xf numFmtId="14" fontId="2" fillId="0" borderId="64" xfId="0" applyNumberFormat="1" applyFont="1" applyBorder="1" applyAlignment="1" applyProtection="1">
      <alignment horizontal="center"/>
      <protection locked="0"/>
    </xf>
    <xf numFmtId="0" fontId="2" fillId="6" borderId="64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9" borderId="64" xfId="0" applyFont="1" applyFill="1" applyBorder="1" applyAlignment="1" applyProtection="1">
      <alignment horizontal="center"/>
      <protection locked="0"/>
    </xf>
    <xf numFmtId="0" fontId="2" fillId="9" borderId="63" xfId="0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/>
      <protection locked="0"/>
    </xf>
    <xf numFmtId="0" fontId="2" fillId="10" borderId="31" xfId="0" applyFont="1" applyFill="1" applyBorder="1" applyAlignment="1" applyProtection="1">
      <alignment horizontal="center"/>
      <protection locked="0"/>
    </xf>
    <xf numFmtId="0" fontId="2" fillId="8" borderId="61" xfId="0" applyFont="1" applyFill="1" applyBorder="1" applyAlignment="1" applyProtection="1">
      <alignment horizontal="center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" fillId="6" borderId="24" xfId="0" applyFont="1" applyFill="1" applyBorder="1" applyAlignment="1" applyProtection="1">
      <alignment horizontal="center"/>
      <protection locked="0"/>
    </xf>
    <xf numFmtId="0" fontId="2" fillId="6" borderId="56" xfId="0" applyFont="1" applyFill="1" applyBorder="1" applyAlignment="1" applyProtection="1">
      <alignment horizontal="center"/>
      <protection locked="0"/>
    </xf>
    <xf numFmtId="0" fontId="2" fillId="9" borderId="24" xfId="0" applyFont="1" applyFill="1" applyBorder="1" applyAlignment="1" applyProtection="1">
      <alignment horizontal="center"/>
      <protection locked="0"/>
    </xf>
    <xf numFmtId="0" fontId="2" fillId="9" borderId="49" xfId="0" applyFont="1" applyFill="1" applyBorder="1" applyAlignment="1" applyProtection="1">
      <alignment horizontal="center"/>
      <protection locked="0"/>
    </xf>
    <xf numFmtId="0" fontId="2" fillId="10" borderId="59" xfId="0" applyFont="1" applyFill="1" applyBorder="1" applyAlignment="1" applyProtection="1">
      <alignment horizontal="center"/>
      <protection locked="0"/>
    </xf>
    <xf numFmtId="0" fontId="2" fillId="10" borderId="21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62" xfId="0" applyFont="1" applyFill="1" applyBorder="1" applyAlignment="1">
      <alignment horizontal="center"/>
    </xf>
    <xf numFmtId="0" fontId="2" fillId="11" borderId="62" xfId="0" applyFont="1" applyFill="1" applyBorder="1" applyAlignment="1" applyProtection="1">
      <alignment horizontal="center"/>
      <protection locked="0"/>
    </xf>
    <xf numFmtId="0" fontId="2" fillId="11" borderId="53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9" fillId="10" borderId="55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2" fillId="10" borderId="8" xfId="0" applyFont="1" applyFill="1" applyBorder="1" applyAlignment="1" applyProtection="1">
      <alignment horizontal="center"/>
      <protection locked="0"/>
    </xf>
    <xf numFmtId="0" fontId="2" fillId="10" borderId="56" xfId="0" applyFont="1" applyFill="1" applyBorder="1" applyAlignment="1" applyProtection="1">
      <alignment horizontal="center"/>
      <protection locked="0"/>
    </xf>
    <xf numFmtId="14" fontId="2" fillId="9" borderId="56" xfId="0" applyNumberFormat="1" applyFont="1" applyFill="1" applyBorder="1" applyAlignment="1">
      <alignment horizontal="center"/>
    </xf>
    <xf numFmtId="0" fontId="9" fillId="9" borderId="5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56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9" fillId="0" borderId="62" xfId="0" applyFont="1" applyFill="1" applyBorder="1" applyAlignment="1" applyProtection="1">
      <alignment horizontal="center"/>
      <protection locked="0"/>
    </xf>
    <xf numFmtId="0" fontId="12" fillId="15" borderId="13" xfId="0" applyFont="1" applyFill="1" applyBorder="1" applyAlignment="1">
      <alignment horizontal="center"/>
    </xf>
    <xf numFmtId="0" fontId="12" fillId="15" borderId="33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168" fontId="9" fillId="15" borderId="41" xfId="0" applyNumberFormat="1" applyFont="1" applyFill="1" applyBorder="1" applyAlignment="1">
      <alignment horizontal="center"/>
    </xf>
    <xf numFmtId="0" fontId="9" fillId="15" borderId="19" xfId="0" applyFont="1" applyFill="1" applyBorder="1" applyAlignment="1">
      <alignment horizontal="center"/>
    </xf>
    <xf numFmtId="168" fontId="9" fillId="15" borderId="19" xfId="0" applyNumberFormat="1" applyFont="1" applyFill="1" applyBorder="1" applyAlignment="1">
      <alignment horizontal="center"/>
    </xf>
    <xf numFmtId="168" fontId="9" fillId="15" borderId="36" xfId="0" applyNumberFormat="1" applyFont="1" applyFill="1" applyBorder="1" applyAlignment="1">
      <alignment horizontal="center"/>
    </xf>
    <xf numFmtId="0" fontId="9" fillId="15" borderId="32" xfId="0" applyFont="1" applyFill="1" applyBorder="1" applyAlignment="1">
      <alignment horizontal="center"/>
    </xf>
    <xf numFmtId="168" fontId="9" fillId="15" borderId="32" xfId="0" applyNumberFormat="1" applyFont="1" applyFill="1" applyBorder="1" applyAlignment="1">
      <alignment horizontal="center"/>
    </xf>
    <xf numFmtId="168" fontId="9" fillId="15" borderId="23" xfId="0" applyNumberFormat="1" applyFont="1" applyFill="1" applyBorder="1" applyAlignment="1">
      <alignment horizontal="center"/>
    </xf>
    <xf numFmtId="168" fontId="9" fillId="15" borderId="2" xfId="0" applyNumberFormat="1" applyFont="1" applyFill="1" applyBorder="1" applyAlignment="1">
      <alignment horizontal="center"/>
    </xf>
    <xf numFmtId="168" fontId="9" fillId="15" borderId="24" xfId="0" applyNumberFormat="1" applyFont="1" applyFill="1" applyBorder="1" applyAlignment="1">
      <alignment horizontal="center"/>
    </xf>
    <xf numFmtId="168" fontId="9" fillId="15" borderId="21" xfId="0" applyNumberFormat="1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2" fillId="17" borderId="32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0" fontId="12" fillId="17" borderId="34" xfId="0" applyFont="1" applyFill="1" applyBorder="1" applyAlignment="1">
      <alignment horizontal="center"/>
    </xf>
    <xf numFmtId="168" fontId="9" fillId="17" borderId="68" xfId="0" applyNumberFormat="1" applyFont="1" applyFill="1" applyBorder="1" applyAlignment="1">
      <alignment horizontal="center"/>
    </xf>
    <xf numFmtId="0" fontId="9" fillId="17" borderId="19" xfId="0" applyFont="1" applyFill="1" applyBorder="1" applyAlignment="1">
      <alignment horizontal="center"/>
    </xf>
    <xf numFmtId="168" fontId="9" fillId="17" borderId="19" xfId="0" applyNumberFormat="1" applyFont="1" applyFill="1" applyBorder="1" applyAlignment="1">
      <alignment horizontal="center"/>
    </xf>
    <xf numFmtId="0" fontId="9" fillId="17" borderId="69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67" xfId="0" applyFont="1" applyFill="1" applyBorder="1" applyAlignment="1">
      <alignment horizontal="center"/>
    </xf>
    <xf numFmtId="168" fontId="12" fillId="9" borderId="68" xfId="0" applyNumberFormat="1" applyFont="1" applyFill="1" applyBorder="1" applyAlignment="1">
      <alignment horizontal="center"/>
    </xf>
    <xf numFmtId="0" fontId="12" fillId="16" borderId="65" xfId="0" applyFont="1" applyFill="1" applyBorder="1" applyAlignment="1">
      <alignment horizontal="center"/>
    </xf>
    <xf numFmtId="0" fontId="12" fillId="16" borderId="66" xfId="0" applyFont="1" applyFill="1" applyBorder="1" applyAlignment="1">
      <alignment horizontal="center"/>
    </xf>
    <xf numFmtId="168" fontId="12" fillId="16" borderId="47" xfId="0" applyNumberFormat="1" applyFont="1" applyFill="1" applyBorder="1" applyAlignment="1">
      <alignment horizontal="center"/>
    </xf>
    <xf numFmtId="168" fontId="12" fillId="16" borderId="48" xfId="0" applyNumberFormat="1" applyFont="1" applyFill="1" applyBorder="1" applyAlignment="1">
      <alignment horizontal="center"/>
    </xf>
    <xf numFmtId="168" fontId="12" fillId="16" borderId="49" xfId="0" applyNumberFormat="1" applyFont="1" applyFill="1" applyBorder="1" applyAlignment="1">
      <alignment horizontal="center"/>
    </xf>
    <xf numFmtId="168" fontId="12" fillId="16" borderId="45" xfId="0" applyNumberFormat="1" applyFont="1" applyFill="1" applyBorder="1" applyAlignment="1">
      <alignment horizontal="center"/>
    </xf>
    <xf numFmtId="168" fontId="12" fillId="4" borderId="6" xfId="0" applyNumberFormat="1" applyFont="1" applyFill="1" applyBorder="1"/>
    <xf numFmtId="168" fontId="12" fillId="9" borderId="69" xfId="0" applyNumberFormat="1" applyFont="1" applyFill="1" applyBorder="1" applyAlignment="1">
      <alignment horizontal="center"/>
    </xf>
    <xf numFmtId="168" fontId="12" fillId="4" borderId="4" xfId="0" applyNumberFormat="1" applyFont="1" applyFill="1" applyBorder="1"/>
    <xf numFmtId="167" fontId="16" fillId="0" borderId="0" xfId="0" applyNumberFormat="1" applyFont="1" applyAlignment="1">
      <alignment horizontal="center"/>
    </xf>
    <xf numFmtId="0" fontId="12" fillId="0" borderId="34" xfId="0" quotePrefix="1" applyFont="1" applyBorder="1" applyAlignment="1">
      <alignment horizontal="center"/>
    </xf>
    <xf numFmtId="168" fontId="9" fillId="17" borderId="69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8" fontId="9" fillId="17" borderId="59" xfId="0" applyNumberFormat="1" applyFont="1" applyFill="1" applyBorder="1" applyAlignment="1">
      <alignment horizontal="center"/>
    </xf>
    <xf numFmtId="168" fontId="12" fillId="9" borderId="59" xfId="0" applyNumberFormat="1" applyFont="1" applyFill="1" applyBorder="1" applyAlignment="1">
      <alignment horizontal="center"/>
    </xf>
    <xf numFmtId="168" fontId="9" fillId="0" borderId="24" xfId="0" applyNumberFormat="1" applyFont="1" applyBorder="1" applyAlignment="1">
      <alignment horizontal="center"/>
    </xf>
    <xf numFmtId="168" fontId="9" fillId="0" borderId="21" xfId="0" applyNumberFormat="1" applyFont="1" applyBorder="1" applyAlignment="1">
      <alignment horizontal="center"/>
    </xf>
    <xf numFmtId="168" fontId="9" fillId="0" borderId="56" xfId="0" applyNumberFormat="1" applyFont="1" applyBorder="1" applyAlignment="1">
      <alignment horizontal="center"/>
    </xf>
    <xf numFmtId="0" fontId="9" fillId="17" borderId="68" xfId="0" applyNumberFormat="1" applyFont="1" applyFill="1" applyBorder="1" applyAlignment="1">
      <alignment horizontal="center"/>
    </xf>
    <xf numFmtId="0" fontId="9" fillId="17" borderId="69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167" fontId="2" fillId="0" borderId="0" xfId="0" applyNumberFormat="1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12" borderId="51" xfId="0" applyFont="1" applyFill="1" applyBorder="1" applyAlignment="1">
      <alignment horizontal="center"/>
    </xf>
    <xf numFmtId="0" fontId="3" fillId="12" borderId="5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12" borderId="41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7" borderId="5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3" fillId="14" borderId="41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4" borderId="47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right" vertical="center" wrapText="1"/>
    </xf>
    <xf numFmtId="0" fontId="3" fillId="7" borderId="39" xfId="0" applyFont="1" applyFill="1" applyBorder="1" applyAlignment="1">
      <alignment horizontal="right" vertical="center" wrapText="1"/>
    </xf>
    <xf numFmtId="0" fontId="3" fillId="7" borderId="40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5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48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6" borderId="60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3" fillId="9" borderId="70" xfId="0" applyFont="1" applyFill="1" applyBorder="1" applyAlignment="1">
      <alignment horizontal="center"/>
    </xf>
    <xf numFmtId="0" fontId="2" fillId="9" borderId="44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/>
    </xf>
    <xf numFmtId="0" fontId="2" fillId="6" borderId="63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</cellXfs>
  <cellStyles count="17">
    <cellStyle name="Currency 2" xfId="2"/>
    <cellStyle name="Euro" xfId="3"/>
    <cellStyle name="Euro 2" xfId="4"/>
    <cellStyle name="Normal" xfId="0" builtinId="0"/>
    <cellStyle name="Normal 10" xfId="1"/>
    <cellStyle name="Normal 11" xfId="5"/>
    <cellStyle name="Normal 12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Währu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70106</xdr:colOff>
      <xdr:row>2</xdr:row>
      <xdr:rowOff>154360</xdr:rowOff>
    </xdr:from>
    <xdr:to>
      <xdr:col>28</xdr:col>
      <xdr:colOff>411419</xdr:colOff>
      <xdr:row>9</xdr:row>
      <xdr:rowOff>83775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310606" y="225798"/>
          <a:ext cx="1127125" cy="1143853"/>
        </a:xfrm>
        <a:prstGeom prst="rect">
          <a:avLst/>
        </a:prstGeom>
      </xdr:spPr>
    </xdr:pic>
    <xdr:clientData/>
  </xdr:twoCellAnchor>
  <xdr:twoCellAnchor editAs="oneCell">
    <xdr:from>
      <xdr:col>26</xdr:col>
      <xdr:colOff>654863</xdr:colOff>
      <xdr:row>10</xdr:row>
      <xdr:rowOff>107131</xdr:rowOff>
    </xdr:from>
    <xdr:to>
      <xdr:col>28</xdr:col>
      <xdr:colOff>654865</xdr:colOff>
      <xdr:row>16</xdr:row>
      <xdr:rowOff>95225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9551" y="1559694"/>
          <a:ext cx="1571627" cy="1023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28574</xdr:rowOff>
    </xdr:from>
    <xdr:to>
      <xdr:col>3</xdr:col>
      <xdr:colOff>714374</xdr:colOff>
      <xdr:row>9</xdr:row>
      <xdr:rowOff>10723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95249"/>
          <a:ext cx="1133475" cy="111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G101"/>
  <sheetViews>
    <sheetView showGridLines="0" tabSelected="1" view="pageBreakPreview" zoomScale="80" zoomScaleNormal="80" zoomScaleSheetLayoutView="80" workbookViewId="0">
      <selection activeCell="C12" sqref="C12:F12"/>
    </sheetView>
  </sheetViews>
  <sheetFormatPr defaultRowHeight="12.75"/>
  <cols>
    <col min="1" max="2" width="1.7109375" style="1" customWidth="1"/>
    <col min="3" max="3" width="6.7109375" style="1" customWidth="1"/>
    <col min="4" max="5" width="15.7109375" style="1" customWidth="1"/>
    <col min="6" max="6" width="10.7109375" style="1" customWidth="1"/>
    <col min="7" max="7" width="10.7109375" style="1" hidden="1" customWidth="1"/>
    <col min="8" max="8" width="11.7109375" style="1" customWidth="1"/>
    <col min="9" max="12" width="10.7109375" style="1" customWidth="1"/>
    <col min="13" max="13" width="11.7109375" style="1" customWidth="1"/>
    <col min="14" max="17" width="10.7109375" style="1" customWidth="1"/>
    <col min="18" max="28" width="11.7109375" style="1" customWidth="1"/>
    <col min="29" max="29" width="10.7109375" style="1" customWidth="1"/>
    <col min="30" max="31" width="1.7109375" style="1" customWidth="1"/>
    <col min="32" max="32" width="9.140625" style="1" customWidth="1"/>
    <col min="33" max="59" width="9.140625" style="1" hidden="1" customWidth="1"/>
    <col min="60" max="16384" width="9.140625" style="1"/>
  </cols>
  <sheetData>
    <row r="1" spans="3:33" ht="5.25" customHeight="1"/>
    <row r="2" spans="3:33" ht="5.25" customHeight="1"/>
    <row r="3" spans="3:33" ht="16.5" thickBot="1">
      <c r="C3" s="7" t="s">
        <v>0</v>
      </c>
    </row>
    <row r="4" spans="3:33" ht="12.75" customHeight="1">
      <c r="I4" s="255" t="s">
        <v>126</v>
      </c>
      <c r="J4" s="256"/>
      <c r="K4" s="256"/>
      <c r="L4" s="256"/>
      <c r="M4" s="256"/>
      <c r="N4" s="256"/>
      <c r="O4" s="256"/>
      <c r="P4" s="256"/>
      <c r="Q4" s="257"/>
      <c r="S4" s="245" t="s">
        <v>102</v>
      </c>
      <c r="T4" s="251"/>
      <c r="U4" s="251"/>
      <c r="V4" s="246"/>
      <c r="X4" s="245" t="s">
        <v>100</v>
      </c>
      <c r="Y4" s="246"/>
      <c r="AG4" s="242"/>
    </row>
    <row r="5" spans="3:33">
      <c r="C5" s="2" t="s">
        <v>124</v>
      </c>
      <c r="I5" s="258"/>
      <c r="J5" s="259"/>
      <c r="K5" s="259"/>
      <c r="L5" s="259"/>
      <c r="M5" s="259"/>
      <c r="N5" s="259"/>
      <c r="O5" s="259"/>
      <c r="P5" s="259"/>
      <c r="Q5" s="260"/>
      <c r="S5" s="247"/>
      <c r="T5" s="252"/>
      <c r="U5" s="252"/>
      <c r="V5" s="248"/>
      <c r="X5" s="247"/>
      <c r="Y5" s="248"/>
      <c r="AG5" s="242"/>
    </row>
    <row r="6" spans="3:33">
      <c r="C6" s="1" t="s">
        <v>88</v>
      </c>
      <c r="I6" s="258"/>
      <c r="J6" s="259"/>
      <c r="K6" s="259"/>
      <c r="L6" s="259"/>
      <c r="M6" s="259"/>
      <c r="N6" s="259"/>
      <c r="O6" s="259"/>
      <c r="P6" s="259"/>
      <c r="Q6" s="260"/>
      <c r="S6" s="265" t="s">
        <v>98</v>
      </c>
      <c r="T6" s="266"/>
      <c r="U6" s="266"/>
      <c r="V6" s="267"/>
      <c r="X6" s="249" t="s">
        <v>98</v>
      </c>
      <c r="Y6" s="250"/>
      <c r="AG6" s="242"/>
    </row>
    <row r="7" spans="3:33">
      <c r="C7" s="1" t="s">
        <v>22</v>
      </c>
      <c r="I7" s="258"/>
      <c r="J7" s="259"/>
      <c r="K7" s="259"/>
      <c r="L7" s="259"/>
      <c r="M7" s="259"/>
      <c r="N7" s="259"/>
      <c r="O7" s="259"/>
      <c r="P7" s="259"/>
      <c r="Q7" s="260"/>
      <c r="S7" s="243" t="s">
        <v>7</v>
      </c>
      <c r="T7" s="264"/>
      <c r="U7" s="264" t="s">
        <v>8</v>
      </c>
      <c r="V7" s="244"/>
      <c r="X7" s="243" t="s">
        <v>101</v>
      </c>
      <c r="Y7" s="244"/>
      <c r="AG7" s="242"/>
    </row>
    <row r="8" spans="3:33">
      <c r="I8" s="258"/>
      <c r="J8" s="259"/>
      <c r="K8" s="259"/>
      <c r="L8" s="259"/>
      <c r="M8" s="259"/>
      <c r="N8" s="259"/>
      <c r="O8" s="259"/>
      <c r="P8" s="259"/>
      <c r="Q8" s="260"/>
      <c r="S8" s="8" t="s">
        <v>9</v>
      </c>
      <c r="T8" s="4" t="s">
        <v>10</v>
      </c>
      <c r="U8" s="4" t="s">
        <v>9</v>
      </c>
      <c r="V8" s="9" t="s">
        <v>10</v>
      </c>
      <c r="X8" s="160" t="s">
        <v>9</v>
      </c>
      <c r="Y8" s="162" t="s">
        <v>10</v>
      </c>
      <c r="AG8" s="242"/>
    </row>
    <row r="9" spans="3:33" ht="13.5" thickBot="1">
      <c r="I9" s="261"/>
      <c r="J9" s="262"/>
      <c r="K9" s="262"/>
      <c r="L9" s="262"/>
      <c r="M9" s="262"/>
      <c r="N9" s="262"/>
      <c r="O9" s="262"/>
      <c r="P9" s="262"/>
      <c r="Q9" s="263"/>
      <c r="S9" s="80">
        <v>240</v>
      </c>
      <c r="T9" s="81">
        <v>180</v>
      </c>
      <c r="U9" s="81">
        <v>280</v>
      </c>
      <c r="V9" s="82">
        <v>220</v>
      </c>
      <c r="X9" s="80">
        <v>750</v>
      </c>
      <c r="Y9" s="82">
        <v>600</v>
      </c>
      <c r="AG9" s="242"/>
    </row>
    <row r="10" spans="3:33" ht="13.5" thickBot="1">
      <c r="C10" s="2" t="s">
        <v>2</v>
      </c>
      <c r="X10" s="270" t="s">
        <v>103</v>
      </c>
      <c r="Y10" s="270"/>
      <c r="AG10" s="242"/>
    </row>
    <row r="11" spans="3:33" ht="13.5" customHeight="1" thickBot="1">
      <c r="C11" s="1" t="s">
        <v>4</v>
      </c>
      <c r="I11" s="1" t="s">
        <v>6</v>
      </c>
      <c r="S11" s="245" t="s">
        <v>102</v>
      </c>
      <c r="T11" s="251"/>
      <c r="U11" s="251"/>
      <c r="V11" s="246"/>
      <c r="X11" s="271"/>
      <c r="Y11" s="271"/>
      <c r="AG11" s="242"/>
    </row>
    <row r="12" spans="3:33" ht="13.5" customHeight="1" thickBot="1">
      <c r="C12" s="272"/>
      <c r="D12" s="273"/>
      <c r="E12" s="273"/>
      <c r="F12" s="274"/>
      <c r="I12" s="272"/>
      <c r="J12" s="273"/>
      <c r="K12" s="273"/>
      <c r="L12" s="273"/>
      <c r="M12" s="273"/>
      <c r="N12" s="274"/>
      <c r="S12" s="247"/>
      <c r="T12" s="252"/>
      <c r="U12" s="252"/>
      <c r="V12" s="248"/>
      <c r="AB12" s="172"/>
    </row>
    <row r="13" spans="3:33" ht="13.5" customHeight="1" thickBot="1">
      <c r="C13" s="1" t="s">
        <v>3</v>
      </c>
      <c r="I13" s="1" t="s">
        <v>5</v>
      </c>
      <c r="S13" s="279" t="s">
        <v>99</v>
      </c>
      <c r="T13" s="280"/>
      <c r="U13" s="280"/>
      <c r="V13" s="281"/>
      <c r="AB13" s="172"/>
    </row>
    <row r="14" spans="3:33" ht="15.75" customHeight="1" thickBot="1">
      <c r="C14" s="272"/>
      <c r="D14" s="273"/>
      <c r="E14" s="273"/>
      <c r="F14" s="274"/>
      <c r="I14" s="272"/>
      <c r="J14" s="273"/>
      <c r="K14" s="273"/>
      <c r="L14" s="273"/>
      <c r="M14" s="273"/>
      <c r="N14" s="274"/>
      <c r="S14" s="243" t="s">
        <v>7</v>
      </c>
      <c r="T14" s="264"/>
      <c r="U14" s="264" t="s">
        <v>8</v>
      </c>
      <c r="V14" s="244"/>
      <c r="AB14" s="172"/>
    </row>
    <row r="15" spans="3:33">
      <c r="S15" s="160" t="s">
        <v>9</v>
      </c>
      <c r="T15" s="161" t="s">
        <v>10</v>
      </c>
      <c r="U15" s="161" t="s">
        <v>9</v>
      </c>
      <c r="V15" s="162" t="s">
        <v>10</v>
      </c>
      <c r="AB15" s="173"/>
    </row>
    <row r="16" spans="3:33" ht="13.5" thickBot="1">
      <c r="S16" s="80">
        <v>195</v>
      </c>
      <c r="T16" s="81">
        <v>140</v>
      </c>
      <c r="U16" s="81">
        <v>235</v>
      </c>
      <c r="V16" s="82">
        <v>180</v>
      </c>
      <c r="AA16" s="173"/>
      <c r="AB16" s="173"/>
    </row>
    <row r="17" spans="3:59" ht="13.5" thickBot="1">
      <c r="C17" s="1" t="s">
        <v>11</v>
      </c>
      <c r="T17" s="87"/>
    </row>
    <row r="18" spans="3:59" ht="12.75" customHeight="1" thickBot="1">
      <c r="C18" s="301" t="s">
        <v>12</v>
      </c>
      <c r="D18" s="306" t="s">
        <v>122</v>
      </c>
      <c r="E18" s="309" t="s">
        <v>123</v>
      </c>
      <c r="F18" s="255" t="s">
        <v>39</v>
      </c>
      <c r="G18" s="312" t="s">
        <v>94</v>
      </c>
      <c r="H18" s="301" t="s">
        <v>13</v>
      </c>
      <c r="I18" s="302"/>
      <c r="J18" s="302"/>
      <c r="K18" s="302"/>
      <c r="L18" s="302"/>
      <c r="M18" s="302"/>
      <c r="N18" s="302"/>
      <c r="O18" s="302"/>
      <c r="P18" s="302"/>
      <c r="Q18" s="302"/>
      <c r="R18" s="255" t="s">
        <v>92</v>
      </c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26" t="s">
        <v>86</v>
      </c>
      <c r="AD18" s="5"/>
      <c r="AE18" s="5"/>
    </row>
    <row r="19" spans="3:59" ht="15.75" customHeight="1" thickBot="1">
      <c r="C19" s="305"/>
      <c r="D19" s="307"/>
      <c r="E19" s="310"/>
      <c r="F19" s="258"/>
      <c r="G19" s="313"/>
      <c r="H19" s="303"/>
      <c r="I19" s="304"/>
      <c r="J19" s="304"/>
      <c r="K19" s="304"/>
      <c r="L19" s="304"/>
      <c r="M19" s="304"/>
      <c r="N19" s="304"/>
      <c r="O19" s="304"/>
      <c r="P19" s="304"/>
      <c r="Q19" s="304"/>
      <c r="R19" s="305"/>
      <c r="S19" s="331"/>
      <c r="T19" s="304"/>
      <c r="U19" s="304"/>
      <c r="V19" s="304"/>
      <c r="W19" s="304"/>
      <c r="X19" s="304"/>
      <c r="Y19" s="304"/>
      <c r="Z19" s="304"/>
      <c r="AA19" s="304"/>
      <c r="AB19" s="304"/>
      <c r="AC19" s="327"/>
      <c r="AD19" s="5"/>
      <c r="AE19" s="5"/>
      <c r="AH19" s="323" t="s">
        <v>112</v>
      </c>
      <c r="AI19" s="324"/>
      <c r="AJ19" s="324"/>
      <c r="AK19" s="324"/>
      <c r="AL19" s="325"/>
      <c r="AM19" s="320" t="s">
        <v>111</v>
      </c>
      <c r="AN19" s="321"/>
      <c r="AO19" s="321"/>
      <c r="AP19" s="321"/>
      <c r="AQ19" s="322"/>
    </row>
    <row r="20" spans="3:59" ht="12.75" customHeight="1" thickBot="1">
      <c r="C20" s="305"/>
      <c r="D20" s="307"/>
      <c r="E20" s="310"/>
      <c r="F20" s="258"/>
      <c r="G20" s="314"/>
      <c r="H20" s="297" t="s">
        <v>14</v>
      </c>
      <c r="I20" s="298"/>
      <c r="J20" s="298"/>
      <c r="K20" s="298"/>
      <c r="L20" s="299"/>
      <c r="M20" s="297" t="s">
        <v>15</v>
      </c>
      <c r="N20" s="298"/>
      <c r="O20" s="298"/>
      <c r="P20" s="298"/>
      <c r="Q20" s="300"/>
      <c r="R20" s="329" t="s">
        <v>89</v>
      </c>
      <c r="S20" s="282" t="s">
        <v>20</v>
      </c>
      <c r="T20" s="348" t="s">
        <v>93</v>
      </c>
      <c r="U20" s="349"/>
      <c r="V20" s="350"/>
      <c r="W20" s="351" t="s">
        <v>21</v>
      </c>
      <c r="X20" s="337"/>
      <c r="Y20" s="352"/>
      <c r="Z20" s="338" t="s">
        <v>41</v>
      </c>
      <c r="AA20" s="339"/>
      <c r="AB20" s="340"/>
      <c r="AC20" s="327"/>
      <c r="AG20" s="101" t="s">
        <v>109</v>
      </c>
      <c r="AH20" s="190" t="s">
        <v>79</v>
      </c>
      <c r="AI20" s="191" t="s">
        <v>78</v>
      </c>
      <c r="AJ20" s="191" t="s">
        <v>79</v>
      </c>
      <c r="AK20" s="191" t="s">
        <v>78</v>
      </c>
      <c r="AL20" s="215" t="s">
        <v>35</v>
      </c>
      <c r="AM20" s="204" t="s">
        <v>79</v>
      </c>
      <c r="AN20" s="205" t="s">
        <v>78</v>
      </c>
      <c r="AO20" s="205" t="s">
        <v>79</v>
      </c>
      <c r="AP20" s="205" t="s">
        <v>78</v>
      </c>
      <c r="AQ20" s="212" t="s">
        <v>35</v>
      </c>
      <c r="AR20" s="317" t="s">
        <v>80</v>
      </c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9"/>
      <c r="BG20" s="241" t="s">
        <v>35</v>
      </c>
    </row>
    <row r="21" spans="3:59" ht="13.5" thickBot="1">
      <c r="C21" s="303"/>
      <c r="D21" s="308"/>
      <c r="E21" s="311"/>
      <c r="F21" s="261"/>
      <c r="G21" s="315"/>
      <c r="H21" s="10" t="s">
        <v>16</v>
      </c>
      <c r="I21" s="11" t="s">
        <v>17</v>
      </c>
      <c r="J21" s="316" t="s">
        <v>18</v>
      </c>
      <c r="K21" s="316"/>
      <c r="L21" s="13" t="s">
        <v>19</v>
      </c>
      <c r="M21" s="10" t="s">
        <v>16</v>
      </c>
      <c r="N21" s="11" t="s">
        <v>17</v>
      </c>
      <c r="O21" s="316" t="s">
        <v>40</v>
      </c>
      <c r="P21" s="316"/>
      <c r="Q21" s="21" t="s">
        <v>19</v>
      </c>
      <c r="R21" s="330"/>
      <c r="S21" s="283"/>
      <c r="T21" s="22">
        <v>44005</v>
      </c>
      <c r="U21" s="23">
        <v>44006</v>
      </c>
      <c r="V21" s="23">
        <v>44007</v>
      </c>
      <c r="W21" s="24">
        <v>44008</v>
      </c>
      <c r="X21" s="178">
        <v>44009</v>
      </c>
      <c r="Y21" s="25">
        <v>44010</v>
      </c>
      <c r="Z21" s="26">
        <v>44011</v>
      </c>
      <c r="AA21" s="26">
        <v>44012</v>
      </c>
      <c r="AB21" s="26">
        <v>44013</v>
      </c>
      <c r="AC21" s="328"/>
      <c r="AG21" s="102" t="s">
        <v>110</v>
      </c>
      <c r="AH21" s="192" t="s">
        <v>9</v>
      </c>
      <c r="AI21" s="193" t="s">
        <v>9</v>
      </c>
      <c r="AJ21" s="193" t="s">
        <v>10</v>
      </c>
      <c r="AK21" s="193" t="s">
        <v>10</v>
      </c>
      <c r="AL21" s="216" t="s">
        <v>114</v>
      </c>
      <c r="AM21" s="206" t="s">
        <v>9</v>
      </c>
      <c r="AN21" s="207" t="s">
        <v>9</v>
      </c>
      <c r="AO21" s="207" t="s">
        <v>10</v>
      </c>
      <c r="AP21" s="207" t="s">
        <v>10</v>
      </c>
      <c r="AQ21" s="213" t="s">
        <v>113</v>
      </c>
      <c r="AR21" s="96" t="s">
        <v>51</v>
      </c>
      <c r="AS21" s="79" t="s">
        <v>52</v>
      </c>
      <c r="AT21" s="79" t="s">
        <v>53</v>
      </c>
      <c r="AU21" s="79" t="s">
        <v>54</v>
      </c>
      <c r="AV21" s="79" t="s">
        <v>55</v>
      </c>
      <c r="AW21" s="79" t="s">
        <v>56</v>
      </c>
      <c r="AX21" s="79" t="s">
        <v>57</v>
      </c>
      <c r="AY21" s="79" t="s">
        <v>58</v>
      </c>
      <c r="AZ21" s="79" t="s">
        <v>59</v>
      </c>
      <c r="BA21" s="79" t="s">
        <v>60</v>
      </c>
      <c r="BB21" s="79" t="s">
        <v>61</v>
      </c>
      <c r="BC21" s="79" t="s">
        <v>62</v>
      </c>
      <c r="BD21" s="225" t="s">
        <v>95</v>
      </c>
      <c r="BE21" s="225" t="s">
        <v>96</v>
      </c>
      <c r="BF21" s="232" t="s">
        <v>121</v>
      </c>
      <c r="BG21" s="107"/>
    </row>
    <row r="22" spans="3:59" s="35" customFormat="1" ht="15" customHeight="1">
      <c r="C22" s="19" t="s">
        <v>23</v>
      </c>
      <c r="D22" s="36" t="s">
        <v>72</v>
      </c>
      <c r="E22" s="37" t="s">
        <v>71</v>
      </c>
      <c r="F22" s="127" t="s">
        <v>64</v>
      </c>
      <c r="G22" s="68"/>
      <c r="H22" s="66">
        <v>44006</v>
      </c>
      <c r="I22" s="70">
        <v>0.43402777777777773</v>
      </c>
      <c r="J22" s="284" t="s">
        <v>75</v>
      </c>
      <c r="K22" s="285"/>
      <c r="L22" s="37" t="s">
        <v>76</v>
      </c>
      <c r="M22" s="66">
        <v>44013</v>
      </c>
      <c r="N22" s="70">
        <v>0.91666666666666663</v>
      </c>
      <c r="O22" s="284" t="s">
        <v>75</v>
      </c>
      <c r="P22" s="285"/>
      <c r="Q22" s="40" t="s">
        <v>77</v>
      </c>
      <c r="R22" s="168" t="s">
        <v>90</v>
      </c>
      <c r="S22" s="164" t="s">
        <v>70</v>
      </c>
      <c r="T22" s="41"/>
      <c r="U22" s="42" t="s">
        <v>9</v>
      </c>
      <c r="V22" s="42" t="s">
        <v>9</v>
      </c>
      <c r="W22" s="43" t="s">
        <v>9</v>
      </c>
      <c r="X22" s="179" t="s">
        <v>9</v>
      </c>
      <c r="Y22" s="44" t="s">
        <v>9</v>
      </c>
      <c r="Z22" s="45" t="s">
        <v>9</v>
      </c>
      <c r="AA22" s="46" t="s">
        <v>9</v>
      </c>
      <c r="AB22" s="174"/>
      <c r="AC22" s="83">
        <f>IF(((AH22*AI22)+(AJ22*AK22)+SUM(AR22:BE22)+AQ22)=0,"",((AH22*AI22)+(AJ22*AK22)+SUM(AR22:BE22)+AQ22))</f>
        <v>1960</v>
      </c>
      <c r="AF22" s="224">
        <f>IFERROR(AC22-BG22,"")</f>
        <v>0</v>
      </c>
      <c r="AG22" s="189" t="str">
        <f>IF(R22="","",R22)</f>
        <v>A</v>
      </c>
      <c r="AH22" s="194">
        <f>COUNTIF($T22:$Y22,AH$21)</f>
        <v>5</v>
      </c>
      <c r="AI22" s="195">
        <f>IF($AG22="A",IF($S22="BB",$S$9,$U$9),IF($S22="BB",$S$16,$U$16))</f>
        <v>280</v>
      </c>
      <c r="AJ22" s="196">
        <f>COUNTIF($T22:$Y22,AJ$21)</f>
        <v>0</v>
      </c>
      <c r="AK22" s="196">
        <f>IF($AG22="A",IF($S22="BB",$T$9,$V$9),IF($S22="BB",$T$16,$V$16))</f>
        <v>220</v>
      </c>
      <c r="AL22" s="217">
        <f>(AH22*AI22)+(AJ22*AK22)</f>
        <v>1400</v>
      </c>
      <c r="AM22" s="239">
        <f>COUNTIF($Z22:$AB22,AM$21)</f>
        <v>2</v>
      </c>
      <c r="AN22" s="209">
        <f>IF($AG22="A",IF($S22="BB",$S$9,$U$9),IF($S22="BB",$S$16,$U$16))</f>
        <v>280</v>
      </c>
      <c r="AO22" s="210">
        <f>COUNTIF($Z22:$AB22,AO$21)</f>
        <v>0</v>
      </c>
      <c r="AP22" s="209">
        <f>IF($AG22="A",IF($S22="BB",$T$9,$V$9),IF($S22="BB",$T$16,$V$16))</f>
        <v>220</v>
      </c>
      <c r="AQ22" s="214">
        <f>IF(AG22="A",IF(S22="FB",IF(AM22=3,$X$9,IF(AO22=3,$Y$9,((AM22*AN22)+(AO22*AP22)))),((AM22*AN22)+(AO22*AP22))),((AM22*AN22)+(AO22*AP22)))</f>
        <v>560</v>
      </c>
      <c r="AR22" s="97">
        <f t="shared" ref="AR22:BF37" si="0">IF($F22=AR$21,$Y$16,0)</f>
        <v>0</v>
      </c>
      <c r="AS22" s="78">
        <f t="shared" si="0"/>
        <v>0</v>
      </c>
      <c r="AT22" s="78">
        <f t="shared" si="0"/>
        <v>0</v>
      </c>
      <c r="AU22" s="78">
        <f t="shared" si="0"/>
        <v>0</v>
      </c>
      <c r="AV22" s="78">
        <f t="shared" si="0"/>
        <v>0</v>
      </c>
      <c r="AW22" s="78">
        <f t="shared" si="0"/>
        <v>0</v>
      </c>
      <c r="AX22" s="78">
        <f t="shared" si="0"/>
        <v>0</v>
      </c>
      <c r="AY22" s="78">
        <f t="shared" si="0"/>
        <v>0</v>
      </c>
      <c r="AZ22" s="78">
        <f t="shared" si="0"/>
        <v>0</v>
      </c>
      <c r="BA22" s="78">
        <f t="shared" si="0"/>
        <v>0</v>
      </c>
      <c r="BB22" s="78">
        <f t="shared" si="0"/>
        <v>0</v>
      </c>
      <c r="BC22" s="78">
        <f t="shared" si="0"/>
        <v>0</v>
      </c>
      <c r="BD22" s="94">
        <f t="shared" si="0"/>
        <v>0</v>
      </c>
      <c r="BE22" s="78">
        <f t="shared" si="0"/>
        <v>0</v>
      </c>
      <c r="BF22" s="78">
        <f t="shared" si="0"/>
        <v>0</v>
      </c>
      <c r="BG22" s="116">
        <f>AL22+AQ22+SUM(AR22:BE22)</f>
        <v>1960</v>
      </c>
    </row>
    <row r="23" spans="3:59" s="35" customFormat="1" ht="13.5" thickBot="1">
      <c r="C23" s="20" t="s">
        <v>24</v>
      </c>
      <c r="D23" s="38" t="s">
        <v>74</v>
      </c>
      <c r="E23" s="39" t="s">
        <v>73</v>
      </c>
      <c r="F23" s="128" t="s">
        <v>60</v>
      </c>
      <c r="G23" s="69">
        <v>2500</v>
      </c>
      <c r="H23" s="67">
        <v>44007</v>
      </c>
      <c r="I23" s="71">
        <v>0.43402777777777773</v>
      </c>
      <c r="J23" s="286" t="s">
        <v>75</v>
      </c>
      <c r="K23" s="287"/>
      <c r="L23" s="39" t="s">
        <v>97</v>
      </c>
      <c r="M23" s="67">
        <v>44013</v>
      </c>
      <c r="N23" s="71">
        <v>0.91666666666666663</v>
      </c>
      <c r="O23" s="286" t="s">
        <v>75</v>
      </c>
      <c r="P23" s="287"/>
      <c r="Q23" s="47" t="s">
        <v>77</v>
      </c>
      <c r="R23" s="169" t="s">
        <v>90</v>
      </c>
      <c r="S23" s="165" t="s">
        <v>70</v>
      </c>
      <c r="T23" s="48"/>
      <c r="U23" s="49"/>
      <c r="V23" s="49" t="s">
        <v>9</v>
      </c>
      <c r="W23" s="345" t="s">
        <v>9</v>
      </c>
      <c r="X23" s="346" t="s">
        <v>9</v>
      </c>
      <c r="Y23" s="347" t="s">
        <v>9</v>
      </c>
      <c r="Z23" s="50" t="s">
        <v>9</v>
      </c>
      <c r="AA23" s="51" t="s">
        <v>9</v>
      </c>
      <c r="AB23" s="175"/>
      <c r="AC23" s="84">
        <f>IF(((AH23*AI23)+(AJ23*AK23)+SUM(AR23:BE23)+AQ23)=0,"",((AH23*AI23)+(AJ23*AK23)+SUM(AR23:BE23)+AQ23))</f>
        <v>1680</v>
      </c>
      <c r="AF23" s="224">
        <f>IFERROR(AC23-BG23,"")</f>
        <v>0</v>
      </c>
      <c r="AG23" s="189" t="str">
        <f>IF(R23="","",R23)</f>
        <v>A</v>
      </c>
      <c r="AH23" s="197">
        <f>COUNTIF($T23:$Y23,AH$21)</f>
        <v>4</v>
      </c>
      <c r="AI23" s="198">
        <f>IF($AG23="A",IF($S23="BB",$S$9,$U$9),IF($S23="BB",$S$16,$U$16))</f>
        <v>280</v>
      </c>
      <c r="AJ23" s="199">
        <f>COUNTIF($T23:$Y23,AJ$21)</f>
        <v>0</v>
      </c>
      <c r="AK23" s="199">
        <f>IF($AG23="A",IF($S23="BB",$T$9,$V$9),IF($S23="BB",$T$16,$V$16))</f>
        <v>220</v>
      </c>
      <c r="AL23" s="220">
        <f>(AH23*AI23)+(AJ23*AK23)</f>
        <v>1120</v>
      </c>
      <c r="AM23" s="240">
        <f>COUNTIF($Z23:$AB23,AM$21)</f>
        <v>2</v>
      </c>
      <c r="AN23" s="211">
        <f>IF($AG23="A",IF($S23="BB",$S$9,$U$9),IF($S23="BB",$S$16,$U$16))</f>
        <v>280</v>
      </c>
      <c r="AO23" s="226">
        <f>COUNTIF($Z23:$AB23,AO$21)</f>
        <v>0</v>
      </c>
      <c r="AP23" s="211">
        <f>IF($AG23="A",IF($S23="BB",$T$9,$V$9),IF($S23="BB",$T$16,$V$16))</f>
        <v>220</v>
      </c>
      <c r="AQ23" s="222">
        <f>IF(AG23="A",IF(S23="FB",IF(AM23=3,$X$9,IF(AO23=3,$Y$9,((AM23*AN23)+(AO23*AP23)))),((AM23*AN23)+(AO23*AP23))),((AM23*AN23)+(AO23*AP23)))</f>
        <v>560</v>
      </c>
      <c r="AR23" s="99">
        <f t="shared" si="0"/>
        <v>0</v>
      </c>
      <c r="AS23" s="89">
        <f t="shared" si="0"/>
        <v>0</v>
      </c>
      <c r="AT23" s="89">
        <f t="shared" si="0"/>
        <v>0</v>
      </c>
      <c r="AU23" s="89">
        <f t="shared" si="0"/>
        <v>0</v>
      </c>
      <c r="AV23" s="89">
        <f t="shared" si="0"/>
        <v>0</v>
      </c>
      <c r="AW23" s="89">
        <f t="shared" si="0"/>
        <v>0</v>
      </c>
      <c r="AX23" s="89">
        <f t="shared" si="0"/>
        <v>0</v>
      </c>
      <c r="AY23" s="89">
        <f t="shared" si="0"/>
        <v>0</v>
      </c>
      <c r="AZ23" s="89">
        <f t="shared" si="0"/>
        <v>0</v>
      </c>
      <c r="BA23" s="89">
        <f t="shared" si="0"/>
        <v>0</v>
      </c>
      <c r="BB23" s="89">
        <f t="shared" si="0"/>
        <v>0</v>
      </c>
      <c r="BC23" s="89">
        <f t="shared" si="0"/>
        <v>0</v>
      </c>
      <c r="BD23" s="95">
        <f t="shared" si="0"/>
        <v>0</v>
      </c>
      <c r="BE23" s="98">
        <f t="shared" si="0"/>
        <v>0</v>
      </c>
      <c r="BF23" s="98">
        <f t="shared" si="0"/>
        <v>0</v>
      </c>
      <c r="BG23" s="117">
        <f>AL23+AQ23+SUM(AR23:BE23)</f>
        <v>1680</v>
      </c>
    </row>
    <row r="24" spans="3:59" s="35" customFormat="1" ht="5.25" customHeight="1" thickBot="1">
      <c r="C24" s="73"/>
      <c r="D24" s="74"/>
      <c r="E24" s="74"/>
      <c r="F24" s="74"/>
      <c r="G24" s="75"/>
      <c r="H24" s="76"/>
      <c r="I24" s="77"/>
      <c r="J24" s="74"/>
      <c r="K24" s="74"/>
      <c r="L24" s="74"/>
      <c r="M24" s="76"/>
      <c r="N24" s="77"/>
      <c r="O24" s="74"/>
      <c r="P24" s="74"/>
      <c r="Q24" s="74"/>
      <c r="R24" s="185"/>
      <c r="S24" s="185"/>
      <c r="T24" s="74"/>
      <c r="U24" s="74"/>
      <c r="V24" s="74"/>
      <c r="W24" s="180"/>
      <c r="X24" s="181"/>
      <c r="Y24" s="74"/>
      <c r="Z24" s="74"/>
      <c r="AA24" s="74"/>
      <c r="AB24" s="74"/>
      <c r="AC24" s="85"/>
      <c r="AF24" s="224"/>
      <c r="AG24" s="92"/>
      <c r="AH24" s="92"/>
      <c r="AI24" s="90"/>
      <c r="AJ24" s="91"/>
      <c r="AK24" s="91"/>
      <c r="AL24" s="221"/>
      <c r="AM24" s="91"/>
      <c r="AN24" s="91"/>
      <c r="AO24" s="91"/>
      <c r="AP24" s="91"/>
      <c r="AQ24" s="223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118"/>
    </row>
    <row r="25" spans="3:59" ht="15" customHeight="1">
      <c r="C25" s="72">
        <v>1</v>
      </c>
      <c r="D25" s="130"/>
      <c r="E25" s="131"/>
      <c r="F25" s="143"/>
      <c r="G25" s="136"/>
      <c r="H25" s="144"/>
      <c r="I25" s="139"/>
      <c r="J25" s="268"/>
      <c r="K25" s="269"/>
      <c r="L25" s="133"/>
      <c r="M25" s="144"/>
      <c r="N25" s="139"/>
      <c r="O25" s="253"/>
      <c r="P25" s="254"/>
      <c r="Q25" s="133"/>
      <c r="R25" s="170"/>
      <c r="S25" s="166"/>
      <c r="T25" s="145"/>
      <c r="U25" s="146"/>
      <c r="V25" s="146"/>
      <c r="W25" s="147"/>
      <c r="X25" s="182"/>
      <c r="Y25" s="148"/>
      <c r="Z25" s="149"/>
      <c r="AA25" s="150"/>
      <c r="AB25" s="176"/>
      <c r="AC25" s="84" t="str">
        <f t="shared" ref="AC25:AC64" si="1">IF(((AH25*AI25)+(AJ25*AK25)+SUM(AR25:BE25)+AQ25)=0,"",((AH25*AI25)+(AJ25*AK25)+SUM(AR25:BE25)+AQ25))</f>
        <v/>
      </c>
      <c r="AF25" s="224" t="str">
        <f t="shared" ref="AF25:AF64" si="2">IFERROR(AC25-BG25,"")</f>
        <v/>
      </c>
      <c r="AG25" s="189" t="str">
        <f t="shared" ref="AG25:AG42" si="3">IF(R25="","",R25)</f>
        <v/>
      </c>
      <c r="AH25" s="194">
        <f t="shared" ref="AH25:AH64" si="4">COUNTIF($T25:$Y25,AH$21)</f>
        <v>0</v>
      </c>
      <c r="AI25" s="196">
        <f t="shared" ref="AI25:AI64" si="5">IF($AG25="A",IF($S25="BB",$S$9,$U$9),IF($S25="BB",$S$16,$U$16))</f>
        <v>235</v>
      </c>
      <c r="AJ25" s="196">
        <f t="shared" ref="AJ25:AJ64" si="6">COUNTIF($T25:$Y25,AJ$21)</f>
        <v>0</v>
      </c>
      <c r="AK25" s="196">
        <f t="shared" ref="AK25:AK64" si="7">IF($AG25="A",IF($S25="BB",$T$9,$V$9),IF($S25="BB",$T$16,$V$16))</f>
        <v>180</v>
      </c>
      <c r="AL25" s="217">
        <f t="shared" ref="AL25:AL42" si="8">(AH25*AI25)+(AJ25*AK25)</f>
        <v>0</v>
      </c>
      <c r="AM25" s="208">
        <f t="shared" ref="AM25:AM64" si="9">COUNTIF($Z25:$AB25,AM$21)</f>
        <v>0</v>
      </c>
      <c r="AN25" s="208">
        <f t="shared" ref="AN25:AN64" si="10">IF($AG25="A",IF($S25="BB",$S$9,$U$9),IF($S25="BB",$S$16,$U$16))</f>
        <v>235</v>
      </c>
      <c r="AO25" s="208">
        <f t="shared" ref="AO25:AO64" si="11">COUNTIF($Z25:$AB25,AO$21)</f>
        <v>0</v>
      </c>
      <c r="AP25" s="208">
        <f t="shared" ref="AP25:AP64" si="12">IF($AG25="A",IF($S25="BB",$T$9,$V$9),IF($S25="BB",$T$16,$V$16))</f>
        <v>180</v>
      </c>
      <c r="AQ25" s="214">
        <f t="shared" ref="AQ25:AQ42" si="13">IF(AG25="A",IF(S25="FB",IF(AM25=3,$X$9,IF(AO25=3,$Y$9,((AM25*AN25)+(AO25*AP25)))),((AM25*AN25)+(AO25*AP25))),((AM25*AN25)+(AO25*AP25)))</f>
        <v>0</v>
      </c>
      <c r="AR25" s="97">
        <f t="shared" si="0"/>
        <v>0</v>
      </c>
      <c r="AS25" s="78">
        <f t="shared" si="0"/>
        <v>0</v>
      </c>
      <c r="AT25" s="78">
        <f t="shared" si="0"/>
        <v>0</v>
      </c>
      <c r="AU25" s="78">
        <f t="shared" si="0"/>
        <v>0</v>
      </c>
      <c r="AV25" s="78">
        <f t="shared" si="0"/>
        <v>0</v>
      </c>
      <c r="AW25" s="78">
        <f t="shared" si="0"/>
        <v>0</v>
      </c>
      <c r="AX25" s="78">
        <f t="shared" si="0"/>
        <v>0</v>
      </c>
      <c r="AY25" s="78">
        <f t="shared" si="0"/>
        <v>0</v>
      </c>
      <c r="AZ25" s="78">
        <f t="shared" si="0"/>
        <v>0</v>
      </c>
      <c r="BA25" s="78">
        <f t="shared" si="0"/>
        <v>0</v>
      </c>
      <c r="BB25" s="78">
        <f t="shared" si="0"/>
        <v>0</v>
      </c>
      <c r="BC25" s="78">
        <f t="shared" si="0"/>
        <v>0</v>
      </c>
      <c r="BD25" s="94">
        <f t="shared" si="0"/>
        <v>0</v>
      </c>
      <c r="BE25" s="233">
        <f t="shared" si="0"/>
        <v>0</v>
      </c>
      <c r="BF25" s="233">
        <f t="shared" si="0"/>
        <v>0</v>
      </c>
      <c r="BG25" s="119">
        <f t="shared" ref="BG25:BG42" si="14">AL25+AQ25+SUM(AR25:BE25)</f>
        <v>0</v>
      </c>
    </row>
    <row r="26" spans="3:59">
      <c r="C26" s="14">
        <f>C25+1</f>
        <v>2</v>
      </c>
      <c r="D26" s="132"/>
      <c r="E26" s="133"/>
      <c r="F26" s="151"/>
      <c r="G26" s="137"/>
      <c r="H26" s="144"/>
      <c r="I26" s="139"/>
      <c r="J26" s="268"/>
      <c r="K26" s="269"/>
      <c r="L26" s="133"/>
      <c r="M26" s="144"/>
      <c r="N26" s="139"/>
      <c r="O26" s="253"/>
      <c r="P26" s="254"/>
      <c r="Q26" s="141"/>
      <c r="R26" s="170"/>
      <c r="S26" s="166"/>
      <c r="T26" s="145"/>
      <c r="U26" s="146"/>
      <c r="V26" s="146"/>
      <c r="W26" s="147"/>
      <c r="X26" s="182"/>
      <c r="Y26" s="148"/>
      <c r="Z26" s="149"/>
      <c r="AA26" s="150"/>
      <c r="AB26" s="176"/>
      <c r="AC26" s="84" t="str">
        <f t="shared" si="1"/>
        <v/>
      </c>
      <c r="AF26" s="224" t="str">
        <f t="shared" si="2"/>
        <v/>
      </c>
      <c r="AG26" s="189" t="str">
        <f t="shared" si="3"/>
        <v/>
      </c>
      <c r="AH26" s="200">
        <f t="shared" si="4"/>
        <v>0</v>
      </c>
      <c r="AI26" s="201">
        <f t="shared" si="5"/>
        <v>235</v>
      </c>
      <c r="AJ26" s="201">
        <f t="shared" si="6"/>
        <v>0</v>
      </c>
      <c r="AK26" s="201">
        <f t="shared" si="7"/>
        <v>180</v>
      </c>
      <c r="AL26" s="218">
        <f t="shared" si="8"/>
        <v>0</v>
      </c>
      <c r="AM26" s="208">
        <f t="shared" si="9"/>
        <v>0</v>
      </c>
      <c r="AN26" s="208">
        <f t="shared" si="10"/>
        <v>235</v>
      </c>
      <c r="AO26" s="208">
        <f t="shared" si="11"/>
        <v>0</v>
      </c>
      <c r="AP26" s="208">
        <f t="shared" si="12"/>
        <v>180</v>
      </c>
      <c r="AQ26" s="214">
        <f t="shared" si="13"/>
        <v>0</v>
      </c>
      <c r="AR26" s="97">
        <f t="shared" si="0"/>
        <v>0</v>
      </c>
      <c r="AS26" s="78">
        <f t="shared" si="0"/>
        <v>0</v>
      </c>
      <c r="AT26" s="78">
        <f t="shared" si="0"/>
        <v>0</v>
      </c>
      <c r="AU26" s="78">
        <f t="shared" si="0"/>
        <v>0</v>
      </c>
      <c r="AV26" s="78">
        <f t="shared" si="0"/>
        <v>0</v>
      </c>
      <c r="AW26" s="78">
        <f t="shared" si="0"/>
        <v>0</v>
      </c>
      <c r="AX26" s="78">
        <f t="shared" si="0"/>
        <v>0</v>
      </c>
      <c r="AY26" s="78">
        <f t="shared" si="0"/>
        <v>0</v>
      </c>
      <c r="AZ26" s="78">
        <f t="shared" si="0"/>
        <v>0</v>
      </c>
      <c r="BA26" s="78">
        <f t="shared" si="0"/>
        <v>0</v>
      </c>
      <c r="BB26" s="78">
        <f t="shared" si="0"/>
        <v>0</v>
      </c>
      <c r="BC26" s="78">
        <f t="shared" si="0"/>
        <v>0</v>
      </c>
      <c r="BD26" s="94">
        <f t="shared" si="0"/>
        <v>0</v>
      </c>
      <c r="BE26" s="78">
        <f t="shared" si="0"/>
        <v>0</v>
      </c>
      <c r="BF26" s="78">
        <f t="shared" si="0"/>
        <v>0</v>
      </c>
      <c r="BG26" s="120">
        <f t="shared" si="14"/>
        <v>0</v>
      </c>
    </row>
    <row r="27" spans="3:59">
      <c r="C27" s="14">
        <f t="shared" ref="C27:C64" si="15">C26+1</f>
        <v>3</v>
      </c>
      <c r="D27" s="132"/>
      <c r="E27" s="133"/>
      <c r="F27" s="151"/>
      <c r="G27" s="137"/>
      <c r="H27" s="144"/>
      <c r="I27" s="139"/>
      <c r="J27" s="268"/>
      <c r="K27" s="269"/>
      <c r="L27" s="133"/>
      <c r="M27" s="144"/>
      <c r="N27" s="139"/>
      <c r="O27" s="253"/>
      <c r="P27" s="254"/>
      <c r="Q27" s="141"/>
      <c r="R27" s="170"/>
      <c r="S27" s="166"/>
      <c r="T27" s="145"/>
      <c r="U27" s="146"/>
      <c r="V27" s="146"/>
      <c r="W27" s="147"/>
      <c r="X27" s="182"/>
      <c r="Y27" s="148"/>
      <c r="Z27" s="149"/>
      <c r="AA27" s="150"/>
      <c r="AB27" s="176"/>
      <c r="AC27" s="84" t="str">
        <f t="shared" si="1"/>
        <v/>
      </c>
      <c r="AF27" s="224" t="str">
        <f t="shared" si="2"/>
        <v/>
      </c>
      <c r="AG27" s="189" t="str">
        <f t="shared" si="3"/>
        <v/>
      </c>
      <c r="AH27" s="200">
        <f t="shared" si="4"/>
        <v>0</v>
      </c>
      <c r="AI27" s="201">
        <f t="shared" si="5"/>
        <v>235</v>
      </c>
      <c r="AJ27" s="201">
        <f t="shared" si="6"/>
        <v>0</v>
      </c>
      <c r="AK27" s="201">
        <f t="shared" si="7"/>
        <v>180</v>
      </c>
      <c r="AL27" s="218">
        <f t="shared" si="8"/>
        <v>0</v>
      </c>
      <c r="AM27" s="208">
        <f t="shared" si="9"/>
        <v>0</v>
      </c>
      <c r="AN27" s="208">
        <f t="shared" si="10"/>
        <v>235</v>
      </c>
      <c r="AO27" s="208">
        <f t="shared" si="11"/>
        <v>0</v>
      </c>
      <c r="AP27" s="208">
        <f t="shared" si="12"/>
        <v>180</v>
      </c>
      <c r="AQ27" s="214">
        <f t="shared" si="13"/>
        <v>0</v>
      </c>
      <c r="AR27" s="97">
        <f t="shared" si="0"/>
        <v>0</v>
      </c>
      <c r="AS27" s="78">
        <f t="shared" si="0"/>
        <v>0</v>
      </c>
      <c r="AT27" s="78">
        <f t="shared" si="0"/>
        <v>0</v>
      </c>
      <c r="AU27" s="78">
        <f t="shared" si="0"/>
        <v>0</v>
      </c>
      <c r="AV27" s="78">
        <f t="shared" si="0"/>
        <v>0</v>
      </c>
      <c r="AW27" s="78">
        <f t="shared" si="0"/>
        <v>0</v>
      </c>
      <c r="AX27" s="78">
        <f t="shared" si="0"/>
        <v>0</v>
      </c>
      <c r="AY27" s="78">
        <f t="shared" si="0"/>
        <v>0</v>
      </c>
      <c r="AZ27" s="78">
        <f t="shared" si="0"/>
        <v>0</v>
      </c>
      <c r="BA27" s="78">
        <f t="shared" si="0"/>
        <v>0</v>
      </c>
      <c r="BB27" s="78">
        <f t="shared" si="0"/>
        <v>0</v>
      </c>
      <c r="BC27" s="78">
        <f t="shared" si="0"/>
        <v>0</v>
      </c>
      <c r="BD27" s="94">
        <f t="shared" si="0"/>
        <v>0</v>
      </c>
      <c r="BE27" s="78">
        <f t="shared" si="0"/>
        <v>0</v>
      </c>
      <c r="BF27" s="78">
        <f t="shared" si="0"/>
        <v>0</v>
      </c>
      <c r="BG27" s="120">
        <f t="shared" si="14"/>
        <v>0</v>
      </c>
    </row>
    <row r="28" spans="3:59">
      <c r="C28" s="14">
        <f t="shared" si="15"/>
        <v>4</v>
      </c>
      <c r="D28" s="132"/>
      <c r="E28" s="133"/>
      <c r="F28" s="151"/>
      <c r="G28" s="137"/>
      <c r="H28" s="144"/>
      <c r="I28" s="139"/>
      <c r="J28" s="268"/>
      <c r="K28" s="269"/>
      <c r="L28" s="133"/>
      <c r="M28" s="144"/>
      <c r="N28" s="139"/>
      <c r="O28" s="253"/>
      <c r="P28" s="254"/>
      <c r="Q28" s="141"/>
      <c r="R28" s="170"/>
      <c r="S28" s="166"/>
      <c r="T28" s="145"/>
      <c r="U28" s="146"/>
      <c r="V28" s="146"/>
      <c r="W28" s="147"/>
      <c r="X28" s="182"/>
      <c r="Y28" s="148"/>
      <c r="Z28" s="149"/>
      <c r="AA28" s="150"/>
      <c r="AB28" s="176"/>
      <c r="AC28" s="84" t="str">
        <f t="shared" si="1"/>
        <v/>
      </c>
      <c r="AF28" s="224" t="str">
        <f t="shared" si="2"/>
        <v/>
      </c>
      <c r="AG28" s="189" t="str">
        <f t="shared" si="3"/>
        <v/>
      </c>
      <c r="AH28" s="200">
        <f t="shared" si="4"/>
        <v>0</v>
      </c>
      <c r="AI28" s="201">
        <f t="shared" si="5"/>
        <v>235</v>
      </c>
      <c r="AJ28" s="201">
        <f t="shared" si="6"/>
        <v>0</v>
      </c>
      <c r="AK28" s="201">
        <f t="shared" si="7"/>
        <v>180</v>
      </c>
      <c r="AL28" s="218">
        <f t="shared" si="8"/>
        <v>0</v>
      </c>
      <c r="AM28" s="208">
        <f t="shared" si="9"/>
        <v>0</v>
      </c>
      <c r="AN28" s="208">
        <f t="shared" si="10"/>
        <v>235</v>
      </c>
      <c r="AO28" s="208">
        <f t="shared" si="11"/>
        <v>0</v>
      </c>
      <c r="AP28" s="208">
        <f t="shared" si="12"/>
        <v>180</v>
      </c>
      <c r="AQ28" s="214">
        <f t="shared" si="13"/>
        <v>0</v>
      </c>
      <c r="AR28" s="97">
        <f t="shared" si="0"/>
        <v>0</v>
      </c>
      <c r="AS28" s="78">
        <f t="shared" si="0"/>
        <v>0</v>
      </c>
      <c r="AT28" s="78">
        <f t="shared" si="0"/>
        <v>0</v>
      </c>
      <c r="AU28" s="78">
        <f t="shared" si="0"/>
        <v>0</v>
      </c>
      <c r="AV28" s="78">
        <f t="shared" si="0"/>
        <v>0</v>
      </c>
      <c r="AW28" s="78">
        <f t="shared" si="0"/>
        <v>0</v>
      </c>
      <c r="AX28" s="78">
        <f t="shared" si="0"/>
        <v>0</v>
      </c>
      <c r="AY28" s="78">
        <f t="shared" si="0"/>
        <v>0</v>
      </c>
      <c r="AZ28" s="78">
        <f t="shared" si="0"/>
        <v>0</v>
      </c>
      <c r="BA28" s="78">
        <f t="shared" si="0"/>
        <v>0</v>
      </c>
      <c r="BB28" s="78">
        <f t="shared" si="0"/>
        <v>0</v>
      </c>
      <c r="BC28" s="78">
        <f t="shared" si="0"/>
        <v>0</v>
      </c>
      <c r="BD28" s="94">
        <f t="shared" si="0"/>
        <v>0</v>
      </c>
      <c r="BE28" s="78">
        <f t="shared" si="0"/>
        <v>0</v>
      </c>
      <c r="BF28" s="78">
        <f t="shared" si="0"/>
        <v>0</v>
      </c>
      <c r="BG28" s="120">
        <f t="shared" si="14"/>
        <v>0</v>
      </c>
    </row>
    <row r="29" spans="3:59">
      <c r="C29" s="14">
        <f t="shared" si="15"/>
        <v>5</v>
      </c>
      <c r="D29" s="132"/>
      <c r="E29" s="133"/>
      <c r="F29" s="151"/>
      <c r="G29" s="137"/>
      <c r="H29" s="144"/>
      <c r="I29" s="139"/>
      <c r="J29" s="268"/>
      <c r="K29" s="269"/>
      <c r="L29" s="133"/>
      <c r="M29" s="144"/>
      <c r="N29" s="139"/>
      <c r="O29" s="253"/>
      <c r="P29" s="254"/>
      <c r="Q29" s="141"/>
      <c r="R29" s="170"/>
      <c r="S29" s="166"/>
      <c r="T29" s="145"/>
      <c r="U29" s="146"/>
      <c r="V29" s="146"/>
      <c r="W29" s="147"/>
      <c r="X29" s="182"/>
      <c r="Y29" s="148"/>
      <c r="Z29" s="149"/>
      <c r="AA29" s="150"/>
      <c r="AB29" s="176"/>
      <c r="AC29" s="84" t="str">
        <f t="shared" si="1"/>
        <v/>
      </c>
      <c r="AF29" s="224" t="str">
        <f t="shared" si="2"/>
        <v/>
      </c>
      <c r="AG29" s="189" t="str">
        <f t="shared" si="3"/>
        <v/>
      </c>
      <c r="AH29" s="200">
        <f t="shared" si="4"/>
        <v>0</v>
      </c>
      <c r="AI29" s="201">
        <f t="shared" si="5"/>
        <v>235</v>
      </c>
      <c r="AJ29" s="201">
        <f t="shared" si="6"/>
        <v>0</v>
      </c>
      <c r="AK29" s="201">
        <f t="shared" si="7"/>
        <v>180</v>
      </c>
      <c r="AL29" s="218">
        <f t="shared" si="8"/>
        <v>0</v>
      </c>
      <c r="AM29" s="208">
        <f t="shared" si="9"/>
        <v>0</v>
      </c>
      <c r="AN29" s="208">
        <f t="shared" si="10"/>
        <v>235</v>
      </c>
      <c r="AO29" s="208">
        <f t="shared" si="11"/>
        <v>0</v>
      </c>
      <c r="AP29" s="208">
        <f t="shared" si="12"/>
        <v>180</v>
      </c>
      <c r="AQ29" s="214">
        <f t="shared" si="13"/>
        <v>0</v>
      </c>
      <c r="AR29" s="97">
        <f t="shared" si="0"/>
        <v>0</v>
      </c>
      <c r="AS29" s="78">
        <f t="shared" si="0"/>
        <v>0</v>
      </c>
      <c r="AT29" s="78">
        <f t="shared" si="0"/>
        <v>0</v>
      </c>
      <c r="AU29" s="78">
        <f t="shared" si="0"/>
        <v>0</v>
      </c>
      <c r="AV29" s="78">
        <f t="shared" si="0"/>
        <v>0</v>
      </c>
      <c r="AW29" s="78">
        <f t="shared" si="0"/>
        <v>0</v>
      </c>
      <c r="AX29" s="78">
        <f t="shared" si="0"/>
        <v>0</v>
      </c>
      <c r="AY29" s="78">
        <f t="shared" si="0"/>
        <v>0</v>
      </c>
      <c r="AZ29" s="78">
        <f t="shared" si="0"/>
        <v>0</v>
      </c>
      <c r="BA29" s="78">
        <f t="shared" si="0"/>
        <v>0</v>
      </c>
      <c r="BB29" s="78">
        <f t="shared" si="0"/>
        <v>0</v>
      </c>
      <c r="BC29" s="78">
        <f t="shared" si="0"/>
        <v>0</v>
      </c>
      <c r="BD29" s="94">
        <f t="shared" si="0"/>
        <v>0</v>
      </c>
      <c r="BE29" s="78">
        <f t="shared" si="0"/>
        <v>0</v>
      </c>
      <c r="BF29" s="78">
        <f t="shared" si="0"/>
        <v>0</v>
      </c>
      <c r="BG29" s="120">
        <f t="shared" si="14"/>
        <v>0</v>
      </c>
    </row>
    <row r="30" spans="3:59">
      <c r="C30" s="14">
        <f t="shared" si="15"/>
        <v>6</v>
      </c>
      <c r="D30" s="132"/>
      <c r="E30" s="133"/>
      <c r="F30" s="151"/>
      <c r="G30" s="137"/>
      <c r="H30" s="144"/>
      <c r="I30" s="139"/>
      <c r="J30" s="268"/>
      <c r="K30" s="269"/>
      <c r="L30" s="133"/>
      <c r="M30" s="144"/>
      <c r="N30" s="139"/>
      <c r="O30" s="253"/>
      <c r="P30" s="254"/>
      <c r="Q30" s="141"/>
      <c r="R30" s="170"/>
      <c r="S30" s="166"/>
      <c r="T30" s="145"/>
      <c r="U30" s="146"/>
      <c r="V30" s="146"/>
      <c r="W30" s="147"/>
      <c r="X30" s="182"/>
      <c r="Y30" s="148"/>
      <c r="Z30" s="149"/>
      <c r="AA30" s="150"/>
      <c r="AB30" s="176"/>
      <c r="AC30" s="84" t="str">
        <f t="shared" si="1"/>
        <v/>
      </c>
      <c r="AF30" s="224" t="str">
        <f t="shared" si="2"/>
        <v/>
      </c>
      <c r="AG30" s="189" t="str">
        <f t="shared" si="3"/>
        <v/>
      </c>
      <c r="AH30" s="200">
        <f t="shared" si="4"/>
        <v>0</v>
      </c>
      <c r="AI30" s="201">
        <f t="shared" si="5"/>
        <v>235</v>
      </c>
      <c r="AJ30" s="201">
        <f t="shared" si="6"/>
        <v>0</v>
      </c>
      <c r="AK30" s="201">
        <f t="shared" si="7"/>
        <v>180</v>
      </c>
      <c r="AL30" s="218">
        <f t="shared" si="8"/>
        <v>0</v>
      </c>
      <c r="AM30" s="208">
        <f t="shared" si="9"/>
        <v>0</v>
      </c>
      <c r="AN30" s="208">
        <f t="shared" si="10"/>
        <v>235</v>
      </c>
      <c r="AO30" s="208">
        <f t="shared" si="11"/>
        <v>0</v>
      </c>
      <c r="AP30" s="208">
        <f t="shared" si="12"/>
        <v>180</v>
      </c>
      <c r="AQ30" s="214">
        <f t="shared" si="13"/>
        <v>0</v>
      </c>
      <c r="AR30" s="97">
        <f t="shared" si="0"/>
        <v>0</v>
      </c>
      <c r="AS30" s="78">
        <f t="shared" si="0"/>
        <v>0</v>
      </c>
      <c r="AT30" s="78">
        <f t="shared" si="0"/>
        <v>0</v>
      </c>
      <c r="AU30" s="78">
        <f t="shared" si="0"/>
        <v>0</v>
      </c>
      <c r="AV30" s="78">
        <f t="shared" si="0"/>
        <v>0</v>
      </c>
      <c r="AW30" s="78">
        <f t="shared" si="0"/>
        <v>0</v>
      </c>
      <c r="AX30" s="78">
        <f t="shared" si="0"/>
        <v>0</v>
      </c>
      <c r="AY30" s="78">
        <f t="shared" si="0"/>
        <v>0</v>
      </c>
      <c r="AZ30" s="78">
        <f t="shared" si="0"/>
        <v>0</v>
      </c>
      <c r="BA30" s="78">
        <f t="shared" si="0"/>
        <v>0</v>
      </c>
      <c r="BB30" s="78">
        <f t="shared" si="0"/>
        <v>0</v>
      </c>
      <c r="BC30" s="78">
        <f t="shared" si="0"/>
        <v>0</v>
      </c>
      <c r="BD30" s="94">
        <f t="shared" si="0"/>
        <v>0</v>
      </c>
      <c r="BE30" s="78">
        <f t="shared" si="0"/>
        <v>0</v>
      </c>
      <c r="BF30" s="78">
        <f t="shared" si="0"/>
        <v>0</v>
      </c>
      <c r="BG30" s="120">
        <f t="shared" si="14"/>
        <v>0</v>
      </c>
    </row>
    <row r="31" spans="3:59">
      <c r="C31" s="14">
        <f t="shared" si="15"/>
        <v>7</v>
      </c>
      <c r="D31" s="132"/>
      <c r="E31" s="133"/>
      <c r="F31" s="151"/>
      <c r="G31" s="137"/>
      <c r="H31" s="144"/>
      <c r="I31" s="139"/>
      <c r="J31" s="268"/>
      <c r="K31" s="269"/>
      <c r="L31" s="133"/>
      <c r="M31" s="144"/>
      <c r="N31" s="139"/>
      <c r="O31" s="253"/>
      <c r="P31" s="254"/>
      <c r="Q31" s="141"/>
      <c r="R31" s="170"/>
      <c r="S31" s="166"/>
      <c r="T31" s="145"/>
      <c r="U31" s="146"/>
      <c r="V31" s="146"/>
      <c r="W31" s="147"/>
      <c r="X31" s="182"/>
      <c r="Y31" s="148"/>
      <c r="Z31" s="149"/>
      <c r="AA31" s="150"/>
      <c r="AB31" s="176"/>
      <c r="AC31" s="84" t="str">
        <f t="shared" si="1"/>
        <v/>
      </c>
      <c r="AF31" s="224" t="str">
        <f t="shared" si="2"/>
        <v/>
      </c>
      <c r="AG31" s="189" t="str">
        <f t="shared" si="3"/>
        <v/>
      </c>
      <c r="AH31" s="200">
        <f t="shared" si="4"/>
        <v>0</v>
      </c>
      <c r="AI31" s="201">
        <f t="shared" si="5"/>
        <v>235</v>
      </c>
      <c r="AJ31" s="201">
        <f t="shared" si="6"/>
        <v>0</v>
      </c>
      <c r="AK31" s="201">
        <f t="shared" si="7"/>
        <v>180</v>
      </c>
      <c r="AL31" s="218">
        <f t="shared" si="8"/>
        <v>0</v>
      </c>
      <c r="AM31" s="208">
        <f t="shared" si="9"/>
        <v>0</v>
      </c>
      <c r="AN31" s="208">
        <f t="shared" si="10"/>
        <v>235</v>
      </c>
      <c r="AO31" s="208">
        <f t="shared" si="11"/>
        <v>0</v>
      </c>
      <c r="AP31" s="208">
        <f t="shared" si="12"/>
        <v>180</v>
      </c>
      <c r="AQ31" s="214">
        <f t="shared" si="13"/>
        <v>0</v>
      </c>
      <c r="AR31" s="97">
        <f t="shared" si="0"/>
        <v>0</v>
      </c>
      <c r="AS31" s="78">
        <f t="shared" si="0"/>
        <v>0</v>
      </c>
      <c r="AT31" s="78">
        <f t="shared" si="0"/>
        <v>0</v>
      </c>
      <c r="AU31" s="78">
        <f t="shared" si="0"/>
        <v>0</v>
      </c>
      <c r="AV31" s="78">
        <f t="shared" si="0"/>
        <v>0</v>
      </c>
      <c r="AW31" s="78">
        <f t="shared" si="0"/>
        <v>0</v>
      </c>
      <c r="AX31" s="78">
        <f t="shared" si="0"/>
        <v>0</v>
      </c>
      <c r="AY31" s="78">
        <f t="shared" si="0"/>
        <v>0</v>
      </c>
      <c r="AZ31" s="78">
        <f t="shared" si="0"/>
        <v>0</v>
      </c>
      <c r="BA31" s="78">
        <f t="shared" si="0"/>
        <v>0</v>
      </c>
      <c r="BB31" s="78">
        <f t="shared" si="0"/>
        <v>0</v>
      </c>
      <c r="BC31" s="78">
        <f t="shared" si="0"/>
        <v>0</v>
      </c>
      <c r="BD31" s="94">
        <f t="shared" si="0"/>
        <v>0</v>
      </c>
      <c r="BE31" s="78">
        <f t="shared" si="0"/>
        <v>0</v>
      </c>
      <c r="BF31" s="78">
        <f t="shared" si="0"/>
        <v>0</v>
      </c>
      <c r="BG31" s="120">
        <f t="shared" si="14"/>
        <v>0</v>
      </c>
    </row>
    <row r="32" spans="3:59">
      <c r="C32" s="14">
        <f t="shared" si="15"/>
        <v>8</v>
      </c>
      <c r="D32" s="132"/>
      <c r="E32" s="133"/>
      <c r="F32" s="151"/>
      <c r="G32" s="137"/>
      <c r="H32" s="144"/>
      <c r="I32" s="139"/>
      <c r="J32" s="268"/>
      <c r="K32" s="269"/>
      <c r="L32" s="133"/>
      <c r="M32" s="144"/>
      <c r="N32" s="139"/>
      <c r="O32" s="253"/>
      <c r="P32" s="254"/>
      <c r="Q32" s="141"/>
      <c r="R32" s="170"/>
      <c r="S32" s="166"/>
      <c r="T32" s="145"/>
      <c r="U32" s="146"/>
      <c r="V32" s="146"/>
      <c r="W32" s="147"/>
      <c r="X32" s="182"/>
      <c r="Y32" s="148"/>
      <c r="Z32" s="149"/>
      <c r="AA32" s="150"/>
      <c r="AB32" s="176"/>
      <c r="AC32" s="84" t="str">
        <f t="shared" si="1"/>
        <v/>
      </c>
      <c r="AF32" s="224" t="str">
        <f t="shared" si="2"/>
        <v/>
      </c>
      <c r="AG32" s="189" t="str">
        <f t="shared" si="3"/>
        <v/>
      </c>
      <c r="AH32" s="200">
        <f t="shared" si="4"/>
        <v>0</v>
      </c>
      <c r="AI32" s="201">
        <f t="shared" si="5"/>
        <v>235</v>
      </c>
      <c r="AJ32" s="201">
        <f t="shared" si="6"/>
        <v>0</v>
      </c>
      <c r="AK32" s="201">
        <f t="shared" si="7"/>
        <v>180</v>
      </c>
      <c r="AL32" s="218">
        <f t="shared" si="8"/>
        <v>0</v>
      </c>
      <c r="AM32" s="208">
        <f t="shared" si="9"/>
        <v>0</v>
      </c>
      <c r="AN32" s="208">
        <f t="shared" si="10"/>
        <v>235</v>
      </c>
      <c r="AO32" s="208">
        <f t="shared" si="11"/>
        <v>0</v>
      </c>
      <c r="AP32" s="208">
        <f t="shared" si="12"/>
        <v>180</v>
      </c>
      <c r="AQ32" s="214">
        <f t="shared" si="13"/>
        <v>0</v>
      </c>
      <c r="AR32" s="97">
        <f t="shared" si="0"/>
        <v>0</v>
      </c>
      <c r="AS32" s="78">
        <f t="shared" si="0"/>
        <v>0</v>
      </c>
      <c r="AT32" s="78">
        <f t="shared" si="0"/>
        <v>0</v>
      </c>
      <c r="AU32" s="78">
        <f t="shared" si="0"/>
        <v>0</v>
      </c>
      <c r="AV32" s="78">
        <f t="shared" si="0"/>
        <v>0</v>
      </c>
      <c r="AW32" s="78">
        <f t="shared" si="0"/>
        <v>0</v>
      </c>
      <c r="AX32" s="78">
        <f t="shared" si="0"/>
        <v>0</v>
      </c>
      <c r="AY32" s="78">
        <f t="shared" si="0"/>
        <v>0</v>
      </c>
      <c r="AZ32" s="78">
        <f t="shared" si="0"/>
        <v>0</v>
      </c>
      <c r="BA32" s="78">
        <f t="shared" si="0"/>
        <v>0</v>
      </c>
      <c r="BB32" s="78">
        <f t="shared" si="0"/>
        <v>0</v>
      </c>
      <c r="BC32" s="78">
        <f t="shared" si="0"/>
        <v>0</v>
      </c>
      <c r="BD32" s="94">
        <f t="shared" si="0"/>
        <v>0</v>
      </c>
      <c r="BE32" s="78">
        <f t="shared" si="0"/>
        <v>0</v>
      </c>
      <c r="BF32" s="78">
        <f t="shared" si="0"/>
        <v>0</v>
      </c>
      <c r="BG32" s="120">
        <f t="shared" si="14"/>
        <v>0</v>
      </c>
    </row>
    <row r="33" spans="3:59">
      <c r="C33" s="14">
        <f t="shared" si="15"/>
        <v>9</v>
      </c>
      <c r="D33" s="132"/>
      <c r="E33" s="133"/>
      <c r="F33" s="151"/>
      <c r="G33" s="137"/>
      <c r="H33" s="144"/>
      <c r="I33" s="139"/>
      <c r="J33" s="268"/>
      <c r="K33" s="269"/>
      <c r="L33" s="133"/>
      <c r="M33" s="144"/>
      <c r="N33" s="139"/>
      <c r="O33" s="253"/>
      <c r="P33" s="254"/>
      <c r="Q33" s="141"/>
      <c r="R33" s="170"/>
      <c r="S33" s="166"/>
      <c r="T33" s="145"/>
      <c r="U33" s="146"/>
      <c r="V33" s="146"/>
      <c r="W33" s="147"/>
      <c r="X33" s="182"/>
      <c r="Y33" s="148"/>
      <c r="Z33" s="149"/>
      <c r="AA33" s="150"/>
      <c r="AB33" s="176"/>
      <c r="AC33" s="84" t="str">
        <f t="shared" si="1"/>
        <v/>
      </c>
      <c r="AF33" s="224" t="str">
        <f t="shared" si="2"/>
        <v/>
      </c>
      <c r="AG33" s="189" t="str">
        <f t="shared" si="3"/>
        <v/>
      </c>
      <c r="AH33" s="200">
        <f t="shared" si="4"/>
        <v>0</v>
      </c>
      <c r="AI33" s="201">
        <f t="shared" si="5"/>
        <v>235</v>
      </c>
      <c r="AJ33" s="201">
        <f t="shared" si="6"/>
        <v>0</v>
      </c>
      <c r="AK33" s="201">
        <f t="shared" si="7"/>
        <v>180</v>
      </c>
      <c r="AL33" s="218">
        <f t="shared" si="8"/>
        <v>0</v>
      </c>
      <c r="AM33" s="208">
        <f t="shared" si="9"/>
        <v>0</v>
      </c>
      <c r="AN33" s="208">
        <f t="shared" si="10"/>
        <v>235</v>
      </c>
      <c r="AO33" s="208">
        <f t="shared" si="11"/>
        <v>0</v>
      </c>
      <c r="AP33" s="208">
        <f t="shared" si="12"/>
        <v>180</v>
      </c>
      <c r="AQ33" s="214">
        <f t="shared" si="13"/>
        <v>0</v>
      </c>
      <c r="AR33" s="97">
        <f t="shared" si="0"/>
        <v>0</v>
      </c>
      <c r="AS33" s="78">
        <f t="shared" si="0"/>
        <v>0</v>
      </c>
      <c r="AT33" s="78">
        <f t="shared" si="0"/>
        <v>0</v>
      </c>
      <c r="AU33" s="78">
        <f t="shared" si="0"/>
        <v>0</v>
      </c>
      <c r="AV33" s="78">
        <f t="shared" si="0"/>
        <v>0</v>
      </c>
      <c r="AW33" s="78">
        <f t="shared" si="0"/>
        <v>0</v>
      </c>
      <c r="AX33" s="78">
        <f t="shared" si="0"/>
        <v>0</v>
      </c>
      <c r="AY33" s="78">
        <f t="shared" si="0"/>
        <v>0</v>
      </c>
      <c r="AZ33" s="78">
        <f t="shared" si="0"/>
        <v>0</v>
      </c>
      <c r="BA33" s="78">
        <f t="shared" si="0"/>
        <v>0</v>
      </c>
      <c r="BB33" s="78">
        <f t="shared" si="0"/>
        <v>0</v>
      </c>
      <c r="BC33" s="78">
        <f t="shared" si="0"/>
        <v>0</v>
      </c>
      <c r="BD33" s="94">
        <f t="shared" si="0"/>
        <v>0</v>
      </c>
      <c r="BE33" s="78">
        <f t="shared" si="0"/>
        <v>0</v>
      </c>
      <c r="BF33" s="78">
        <f t="shared" si="0"/>
        <v>0</v>
      </c>
      <c r="BG33" s="120">
        <f t="shared" si="14"/>
        <v>0</v>
      </c>
    </row>
    <row r="34" spans="3:59">
      <c r="C34" s="14">
        <f t="shared" si="15"/>
        <v>10</v>
      </c>
      <c r="D34" s="132"/>
      <c r="E34" s="133"/>
      <c r="F34" s="151"/>
      <c r="G34" s="137"/>
      <c r="H34" s="144"/>
      <c r="I34" s="139"/>
      <c r="J34" s="268"/>
      <c r="K34" s="269"/>
      <c r="L34" s="133"/>
      <c r="M34" s="144"/>
      <c r="N34" s="139"/>
      <c r="O34" s="253"/>
      <c r="P34" s="254"/>
      <c r="Q34" s="141"/>
      <c r="R34" s="170"/>
      <c r="S34" s="166"/>
      <c r="T34" s="145"/>
      <c r="U34" s="146"/>
      <c r="V34" s="146"/>
      <c r="W34" s="147"/>
      <c r="X34" s="182"/>
      <c r="Y34" s="148"/>
      <c r="Z34" s="149"/>
      <c r="AA34" s="150"/>
      <c r="AB34" s="176"/>
      <c r="AC34" s="84" t="str">
        <f t="shared" si="1"/>
        <v/>
      </c>
      <c r="AF34" s="224" t="str">
        <f t="shared" si="2"/>
        <v/>
      </c>
      <c r="AG34" s="189" t="str">
        <f t="shared" si="3"/>
        <v/>
      </c>
      <c r="AH34" s="200">
        <f t="shared" si="4"/>
        <v>0</v>
      </c>
      <c r="AI34" s="201">
        <f t="shared" si="5"/>
        <v>235</v>
      </c>
      <c r="AJ34" s="201">
        <f t="shared" si="6"/>
        <v>0</v>
      </c>
      <c r="AK34" s="201">
        <f t="shared" si="7"/>
        <v>180</v>
      </c>
      <c r="AL34" s="218">
        <f t="shared" si="8"/>
        <v>0</v>
      </c>
      <c r="AM34" s="208">
        <f t="shared" si="9"/>
        <v>0</v>
      </c>
      <c r="AN34" s="208">
        <f t="shared" si="10"/>
        <v>235</v>
      </c>
      <c r="AO34" s="208">
        <f t="shared" si="11"/>
        <v>0</v>
      </c>
      <c r="AP34" s="208">
        <f t="shared" si="12"/>
        <v>180</v>
      </c>
      <c r="AQ34" s="214">
        <f t="shared" si="13"/>
        <v>0</v>
      </c>
      <c r="AR34" s="97">
        <f t="shared" si="0"/>
        <v>0</v>
      </c>
      <c r="AS34" s="78">
        <f t="shared" si="0"/>
        <v>0</v>
      </c>
      <c r="AT34" s="78">
        <f t="shared" si="0"/>
        <v>0</v>
      </c>
      <c r="AU34" s="78">
        <f t="shared" si="0"/>
        <v>0</v>
      </c>
      <c r="AV34" s="78">
        <f t="shared" si="0"/>
        <v>0</v>
      </c>
      <c r="AW34" s="78">
        <f t="shared" si="0"/>
        <v>0</v>
      </c>
      <c r="AX34" s="78">
        <f t="shared" si="0"/>
        <v>0</v>
      </c>
      <c r="AY34" s="78">
        <f t="shared" si="0"/>
        <v>0</v>
      </c>
      <c r="AZ34" s="78">
        <f t="shared" si="0"/>
        <v>0</v>
      </c>
      <c r="BA34" s="78">
        <f t="shared" si="0"/>
        <v>0</v>
      </c>
      <c r="BB34" s="78">
        <f t="shared" si="0"/>
        <v>0</v>
      </c>
      <c r="BC34" s="78">
        <f t="shared" si="0"/>
        <v>0</v>
      </c>
      <c r="BD34" s="94">
        <f t="shared" si="0"/>
        <v>0</v>
      </c>
      <c r="BE34" s="78">
        <f t="shared" si="0"/>
        <v>0</v>
      </c>
      <c r="BF34" s="78">
        <f t="shared" si="0"/>
        <v>0</v>
      </c>
      <c r="BG34" s="120">
        <f t="shared" si="14"/>
        <v>0</v>
      </c>
    </row>
    <row r="35" spans="3:59">
      <c r="C35" s="14">
        <f t="shared" si="15"/>
        <v>11</v>
      </c>
      <c r="D35" s="132"/>
      <c r="E35" s="133"/>
      <c r="F35" s="151"/>
      <c r="G35" s="137"/>
      <c r="H35" s="144"/>
      <c r="I35" s="139"/>
      <c r="J35" s="268"/>
      <c r="K35" s="269"/>
      <c r="L35" s="133"/>
      <c r="M35" s="144"/>
      <c r="N35" s="139"/>
      <c r="O35" s="253"/>
      <c r="P35" s="254"/>
      <c r="Q35" s="141"/>
      <c r="R35" s="170"/>
      <c r="S35" s="166"/>
      <c r="T35" s="145"/>
      <c r="U35" s="146"/>
      <c r="V35" s="146"/>
      <c r="W35" s="147"/>
      <c r="X35" s="182"/>
      <c r="Y35" s="148"/>
      <c r="Z35" s="149"/>
      <c r="AA35" s="150"/>
      <c r="AB35" s="176"/>
      <c r="AC35" s="84" t="str">
        <f t="shared" si="1"/>
        <v/>
      </c>
      <c r="AF35" s="224" t="str">
        <f t="shared" si="2"/>
        <v/>
      </c>
      <c r="AG35" s="189" t="str">
        <f t="shared" si="3"/>
        <v/>
      </c>
      <c r="AH35" s="200">
        <f t="shared" si="4"/>
        <v>0</v>
      </c>
      <c r="AI35" s="201">
        <f t="shared" si="5"/>
        <v>235</v>
      </c>
      <c r="AJ35" s="201">
        <f t="shared" si="6"/>
        <v>0</v>
      </c>
      <c r="AK35" s="201">
        <f t="shared" si="7"/>
        <v>180</v>
      </c>
      <c r="AL35" s="218">
        <f t="shared" si="8"/>
        <v>0</v>
      </c>
      <c r="AM35" s="208">
        <f t="shared" si="9"/>
        <v>0</v>
      </c>
      <c r="AN35" s="208">
        <f t="shared" si="10"/>
        <v>235</v>
      </c>
      <c r="AO35" s="208">
        <f t="shared" si="11"/>
        <v>0</v>
      </c>
      <c r="AP35" s="208">
        <f t="shared" si="12"/>
        <v>180</v>
      </c>
      <c r="AQ35" s="214">
        <f t="shared" si="13"/>
        <v>0</v>
      </c>
      <c r="AR35" s="97">
        <f t="shared" si="0"/>
        <v>0</v>
      </c>
      <c r="AS35" s="78">
        <f t="shared" si="0"/>
        <v>0</v>
      </c>
      <c r="AT35" s="78">
        <f t="shared" si="0"/>
        <v>0</v>
      </c>
      <c r="AU35" s="78">
        <f t="shared" si="0"/>
        <v>0</v>
      </c>
      <c r="AV35" s="78">
        <f t="shared" si="0"/>
        <v>0</v>
      </c>
      <c r="AW35" s="78">
        <f t="shared" si="0"/>
        <v>0</v>
      </c>
      <c r="AX35" s="78">
        <f t="shared" si="0"/>
        <v>0</v>
      </c>
      <c r="AY35" s="78">
        <f t="shared" si="0"/>
        <v>0</v>
      </c>
      <c r="AZ35" s="78">
        <f t="shared" si="0"/>
        <v>0</v>
      </c>
      <c r="BA35" s="78">
        <f t="shared" si="0"/>
        <v>0</v>
      </c>
      <c r="BB35" s="78">
        <f t="shared" si="0"/>
        <v>0</v>
      </c>
      <c r="BC35" s="78">
        <f t="shared" si="0"/>
        <v>0</v>
      </c>
      <c r="BD35" s="94">
        <f t="shared" si="0"/>
        <v>0</v>
      </c>
      <c r="BE35" s="78">
        <f t="shared" si="0"/>
        <v>0</v>
      </c>
      <c r="BF35" s="78">
        <f t="shared" si="0"/>
        <v>0</v>
      </c>
      <c r="BG35" s="120">
        <f t="shared" si="14"/>
        <v>0</v>
      </c>
    </row>
    <row r="36" spans="3:59">
      <c r="C36" s="14">
        <f t="shared" si="15"/>
        <v>12</v>
      </c>
      <c r="D36" s="132"/>
      <c r="E36" s="133"/>
      <c r="F36" s="151"/>
      <c r="G36" s="137"/>
      <c r="H36" s="144"/>
      <c r="I36" s="139"/>
      <c r="J36" s="268"/>
      <c r="K36" s="269"/>
      <c r="L36" s="133"/>
      <c r="M36" s="144"/>
      <c r="N36" s="139"/>
      <c r="O36" s="253"/>
      <c r="P36" s="254"/>
      <c r="Q36" s="141"/>
      <c r="R36" s="170"/>
      <c r="S36" s="166"/>
      <c r="T36" s="145"/>
      <c r="U36" s="146"/>
      <c r="V36" s="146"/>
      <c r="W36" s="147"/>
      <c r="X36" s="182"/>
      <c r="Y36" s="148"/>
      <c r="Z36" s="149"/>
      <c r="AA36" s="150"/>
      <c r="AB36" s="176"/>
      <c r="AC36" s="84" t="str">
        <f t="shared" si="1"/>
        <v/>
      </c>
      <c r="AF36" s="224" t="str">
        <f t="shared" si="2"/>
        <v/>
      </c>
      <c r="AG36" s="189" t="str">
        <f t="shared" si="3"/>
        <v/>
      </c>
      <c r="AH36" s="200">
        <f t="shared" si="4"/>
        <v>0</v>
      </c>
      <c r="AI36" s="201">
        <f t="shared" si="5"/>
        <v>235</v>
      </c>
      <c r="AJ36" s="201">
        <f t="shared" si="6"/>
        <v>0</v>
      </c>
      <c r="AK36" s="201">
        <f t="shared" si="7"/>
        <v>180</v>
      </c>
      <c r="AL36" s="218">
        <f t="shared" si="8"/>
        <v>0</v>
      </c>
      <c r="AM36" s="208">
        <f t="shared" si="9"/>
        <v>0</v>
      </c>
      <c r="AN36" s="208">
        <f t="shared" si="10"/>
        <v>235</v>
      </c>
      <c r="AO36" s="208">
        <f t="shared" si="11"/>
        <v>0</v>
      </c>
      <c r="AP36" s="208">
        <f t="shared" si="12"/>
        <v>180</v>
      </c>
      <c r="AQ36" s="214">
        <f t="shared" si="13"/>
        <v>0</v>
      </c>
      <c r="AR36" s="97">
        <f t="shared" si="0"/>
        <v>0</v>
      </c>
      <c r="AS36" s="78">
        <f t="shared" si="0"/>
        <v>0</v>
      </c>
      <c r="AT36" s="78">
        <f t="shared" si="0"/>
        <v>0</v>
      </c>
      <c r="AU36" s="78">
        <f t="shared" si="0"/>
        <v>0</v>
      </c>
      <c r="AV36" s="78">
        <f t="shared" si="0"/>
        <v>0</v>
      </c>
      <c r="AW36" s="78">
        <f t="shared" si="0"/>
        <v>0</v>
      </c>
      <c r="AX36" s="78">
        <f t="shared" si="0"/>
        <v>0</v>
      </c>
      <c r="AY36" s="78">
        <f t="shared" si="0"/>
        <v>0</v>
      </c>
      <c r="AZ36" s="78">
        <f t="shared" si="0"/>
        <v>0</v>
      </c>
      <c r="BA36" s="78">
        <f t="shared" si="0"/>
        <v>0</v>
      </c>
      <c r="BB36" s="78">
        <f t="shared" si="0"/>
        <v>0</v>
      </c>
      <c r="BC36" s="78">
        <f t="shared" si="0"/>
        <v>0</v>
      </c>
      <c r="BD36" s="94">
        <f t="shared" si="0"/>
        <v>0</v>
      </c>
      <c r="BE36" s="78">
        <f t="shared" si="0"/>
        <v>0</v>
      </c>
      <c r="BF36" s="78">
        <f t="shared" si="0"/>
        <v>0</v>
      </c>
      <c r="BG36" s="120">
        <f t="shared" si="14"/>
        <v>0</v>
      </c>
    </row>
    <row r="37" spans="3:59">
      <c r="C37" s="14">
        <f t="shared" si="15"/>
        <v>13</v>
      </c>
      <c r="D37" s="132"/>
      <c r="E37" s="133"/>
      <c r="F37" s="151"/>
      <c r="G37" s="137"/>
      <c r="H37" s="144"/>
      <c r="I37" s="139"/>
      <c r="J37" s="268"/>
      <c r="K37" s="269"/>
      <c r="L37" s="133"/>
      <c r="M37" s="144"/>
      <c r="N37" s="139"/>
      <c r="O37" s="253"/>
      <c r="P37" s="254"/>
      <c r="Q37" s="141"/>
      <c r="R37" s="170"/>
      <c r="S37" s="166"/>
      <c r="T37" s="145"/>
      <c r="U37" s="146"/>
      <c r="V37" s="146"/>
      <c r="W37" s="147"/>
      <c r="X37" s="182"/>
      <c r="Y37" s="148"/>
      <c r="Z37" s="149"/>
      <c r="AA37" s="150"/>
      <c r="AB37" s="176"/>
      <c r="AC37" s="84" t="str">
        <f t="shared" si="1"/>
        <v/>
      </c>
      <c r="AF37" s="224" t="str">
        <f t="shared" si="2"/>
        <v/>
      </c>
      <c r="AG37" s="189" t="str">
        <f t="shared" si="3"/>
        <v/>
      </c>
      <c r="AH37" s="200">
        <f t="shared" si="4"/>
        <v>0</v>
      </c>
      <c r="AI37" s="201">
        <f t="shared" si="5"/>
        <v>235</v>
      </c>
      <c r="AJ37" s="201">
        <f t="shared" si="6"/>
        <v>0</v>
      </c>
      <c r="AK37" s="201">
        <f t="shared" si="7"/>
        <v>180</v>
      </c>
      <c r="AL37" s="218">
        <f t="shared" si="8"/>
        <v>0</v>
      </c>
      <c r="AM37" s="208">
        <f t="shared" si="9"/>
        <v>0</v>
      </c>
      <c r="AN37" s="208">
        <f t="shared" si="10"/>
        <v>235</v>
      </c>
      <c r="AO37" s="208">
        <f t="shared" si="11"/>
        <v>0</v>
      </c>
      <c r="AP37" s="208">
        <f t="shared" si="12"/>
        <v>180</v>
      </c>
      <c r="AQ37" s="214">
        <f t="shared" si="13"/>
        <v>0</v>
      </c>
      <c r="AR37" s="97">
        <f t="shared" si="0"/>
        <v>0</v>
      </c>
      <c r="AS37" s="78">
        <f t="shared" si="0"/>
        <v>0</v>
      </c>
      <c r="AT37" s="78">
        <f t="shared" si="0"/>
        <v>0</v>
      </c>
      <c r="AU37" s="78">
        <f t="shared" si="0"/>
        <v>0</v>
      </c>
      <c r="AV37" s="78">
        <f t="shared" si="0"/>
        <v>0</v>
      </c>
      <c r="AW37" s="78">
        <f t="shared" si="0"/>
        <v>0</v>
      </c>
      <c r="AX37" s="78">
        <f t="shared" si="0"/>
        <v>0</v>
      </c>
      <c r="AY37" s="78">
        <f t="shared" si="0"/>
        <v>0</v>
      </c>
      <c r="AZ37" s="78">
        <f t="shared" si="0"/>
        <v>0</v>
      </c>
      <c r="BA37" s="78">
        <f t="shared" si="0"/>
        <v>0</v>
      </c>
      <c r="BB37" s="78">
        <f t="shared" si="0"/>
        <v>0</v>
      </c>
      <c r="BC37" s="78">
        <f t="shared" si="0"/>
        <v>0</v>
      </c>
      <c r="BD37" s="94">
        <f t="shared" si="0"/>
        <v>0</v>
      </c>
      <c r="BE37" s="78">
        <f t="shared" si="0"/>
        <v>0</v>
      </c>
      <c r="BF37" s="78">
        <f t="shared" si="0"/>
        <v>0</v>
      </c>
      <c r="BG37" s="120">
        <f t="shared" si="14"/>
        <v>0</v>
      </c>
    </row>
    <row r="38" spans="3:59">
      <c r="C38" s="14">
        <f t="shared" si="15"/>
        <v>14</v>
      </c>
      <c r="D38" s="132"/>
      <c r="E38" s="133"/>
      <c r="F38" s="151"/>
      <c r="G38" s="137"/>
      <c r="H38" s="144"/>
      <c r="I38" s="139"/>
      <c r="J38" s="268"/>
      <c r="K38" s="269"/>
      <c r="L38" s="133"/>
      <c r="M38" s="144"/>
      <c r="N38" s="139"/>
      <c r="O38" s="253"/>
      <c r="P38" s="254"/>
      <c r="Q38" s="141"/>
      <c r="R38" s="170"/>
      <c r="S38" s="166"/>
      <c r="T38" s="145"/>
      <c r="U38" s="146"/>
      <c r="V38" s="146"/>
      <c r="W38" s="147"/>
      <c r="X38" s="182"/>
      <c r="Y38" s="148"/>
      <c r="Z38" s="149"/>
      <c r="AA38" s="150"/>
      <c r="AB38" s="176"/>
      <c r="AC38" s="84" t="str">
        <f t="shared" si="1"/>
        <v/>
      </c>
      <c r="AF38" s="224" t="str">
        <f t="shared" si="2"/>
        <v/>
      </c>
      <c r="AG38" s="189" t="str">
        <f t="shared" si="3"/>
        <v/>
      </c>
      <c r="AH38" s="200">
        <f t="shared" si="4"/>
        <v>0</v>
      </c>
      <c r="AI38" s="201">
        <f t="shared" si="5"/>
        <v>235</v>
      </c>
      <c r="AJ38" s="201">
        <f t="shared" si="6"/>
        <v>0</v>
      </c>
      <c r="AK38" s="201">
        <f t="shared" si="7"/>
        <v>180</v>
      </c>
      <c r="AL38" s="218">
        <f t="shared" si="8"/>
        <v>0</v>
      </c>
      <c r="AM38" s="208">
        <f t="shared" si="9"/>
        <v>0</v>
      </c>
      <c r="AN38" s="208">
        <f t="shared" si="10"/>
        <v>235</v>
      </c>
      <c r="AO38" s="208">
        <f t="shared" si="11"/>
        <v>0</v>
      </c>
      <c r="AP38" s="208">
        <f t="shared" si="12"/>
        <v>180</v>
      </c>
      <c r="AQ38" s="214">
        <f t="shared" si="13"/>
        <v>0</v>
      </c>
      <c r="AR38" s="97">
        <f t="shared" ref="AR38:BE49" si="16">IF($F38=AR$21,$Y$16,0)</f>
        <v>0</v>
      </c>
      <c r="AS38" s="78">
        <f t="shared" si="16"/>
        <v>0</v>
      </c>
      <c r="AT38" s="78">
        <f t="shared" si="16"/>
        <v>0</v>
      </c>
      <c r="AU38" s="78">
        <f t="shared" si="16"/>
        <v>0</v>
      </c>
      <c r="AV38" s="78">
        <f t="shared" si="16"/>
        <v>0</v>
      </c>
      <c r="AW38" s="78">
        <f t="shared" si="16"/>
        <v>0</v>
      </c>
      <c r="AX38" s="78">
        <f t="shared" si="16"/>
        <v>0</v>
      </c>
      <c r="AY38" s="78">
        <f t="shared" si="16"/>
        <v>0</v>
      </c>
      <c r="AZ38" s="78">
        <f t="shared" si="16"/>
        <v>0</v>
      </c>
      <c r="BA38" s="78">
        <f t="shared" si="16"/>
        <v>0</v>
      </c>
      <c r="BB38" s="78">
        <f t="shared" si="16"/>
        <v>0</v>
      </c>
      <c r="BC38" s="78">
        <f t="shared" si="16"/>
        <v>0</v>
      </c>
      <c r="BD38" s="94">
        <f t="shared" si="16"/>
        <v>0</v>
      </c>
      <c r="BE38" s="78">
        <f t="shared" si="16"/>
        <v>0</v>
      </c>
      <c r="BF38" s="78">
        <f t="shared" ref="BF38:BF48" si="17">IF($F38=BF$21,$Y$16,0)</f>
        <v>0</v>
      </c>
      <c r="BG38" s="120">
        <f t="shared" si="14"/>
        <v>0</v>
      </c>
    </row>
    <row r="39" spans="3:59">
      <c r="C39" s="14">
        <f t="shared" si="15"/>
        <v>15</v>
      </c>
      <c r="D39" s="132"/>
      <c r="E39" s="133"/>
      <c r="F39" s="151"/>
      <c r="G39" s="137"/>
      <c r="H39" s="144"/>
      <c r="I39" s="139"/>
      <c r="J39" s="268"/>
      <c r="K39" s="269"/>
      <c r="L39" s="133"/>
      <c r="M39" s="144"/>
      <c r="N39" s="139"/>
      <c r="O39" s="253"/>
      <c r="P39" s="254"/>
      <c r="Q39" s="141"/>
      <c r="R39" s="170"/>
      <c r="S39" s="166"/>
      <c r="T39" s="145"/>
      <c r="U39" s="146"/>
      <c r="V39" s="146"/>
      <c r="W39" s="147"/>
      <c r="X39" s="182"/>
      <c r="Y39" s="148"/>
      <c r="Z39" s="149"/>
      <c r="AA39" s="150"/>
      <c r="AB39" s="176"/>
      <c r="AC39" s="84" t="str">
        <f t="shared" si="1"/>
        <v/>
      </c>
      <c r="AF39" s="224" t="str">
        <f t="shared" si="2"/>
        <v/>
      </c>
      <c r="AG39" s="189" t="str">
        <f t="shared" si="3"/>
        <v/>
      </c>
      <c r="AH39" s="200">
        <f t="shared" si="4"/>
        <v>0</v>
      </c>
      <c r="AI39" s="201">
        <f t="shared" si="5"/>
        <v>235</v>
      </c>
      <c r="AJ39" s="201">
        <f t="shared" si="6"/>
        <v>0</v>
      </c>
      <c r="AK39" s="201">
        <f t="shared" si="7"/>
        <v>180</v>
      </c>
      <c r="AL39" s="218">
        <f t="shared" si="8"/>
        <v>0</v>
      </c>
      <c r="AM39" s="208">
        <f t="shared" si="9"/>
        <v>0</v>
      </c>
      <c r="AN39" s="208">
        <f t="shared" si="10"/>
        <v>235</v>
      </c>
      <c r="AO39" s="208">
        <f t="shared" si="11"/>
        <v>0</v>
      </c>
      <c r="AP39" s="208">
        <f t="shared" si="12"/>
        <v>180</v>
      </c>
      <c r="AQ39" s="214">
        <f t="shared" si="13"/>
        <v>0</v>
      </c>
      <c r="AR39" s="97">
        <f t="shared" si="16"/>
        <v>0</v>
      </c>
      <c r="AS39" s="78">
        <f t="shared" si="16"/>
        <v>0</v>
      </c>
      <c r="AT39" s="78">
        <f t="shared" si="16"/>
        <v>0</v>
      </c>
      <c r="AU39" s="78">
        <f t="shared" si="16"/>
        <v>0</v>
      </c>
      <c r="AV39" s="78">
        <f t="shared" si="16"/>
        <v>0</v>
      </c>
      <c r="AW39" s="78">
        <f t="shared" si="16"/>
        <v>0</v>
      </c>
      <c r="AX39" s="78">
        <f t="shared" si="16"/>
        <v>0</v>
      </c>
      <c r="AY39" s="78">
        <f t="shared" si="16"/>
        <v>0</v>
      </c>
      <c r="AZ39" s="78">
        <f t="shared" si="16"/>
        <v>0</v>
      </c>
      <c r="BA39" s="78">
        <f t="shared" si="16"/>
        <v>0</v>
      </c>
      <c r="BB39" s="78">
        <f t="shared" si="16"/>
        <v>0</v>
      </c>
      <c r="BC39" s="78">
        <f t="shared" si="16"/>
        <v>0</v>
      </c>
      <c r="BD39" s="94">
        <f t="shared" si="16"/>
        <v>0</v>
      </c>
      <c r="BE39" s="78">
        <f t="shared" si="16"/>
        <v>0</v>
      </c>
      <c r="BF39" s="78">
        <f t="shared" si="17"/>
        <v>0</v>
      </c>
      <c r="BG39" s="120">
        <f t="shared" si="14"/>
        <v>0</v>
      </c>
    </row>
    <row r="40" spans="3:59">
      <c r="C40" s="14">
        <f t="shared" si="15"/>
        <v>16</v>
      </c>
      <c r="D40" s="132"/>
      <c r="E40" s="133"/>
      <c r="F40" s="151"/>
      <c r="G40" s="137"/>
      <c r="H40" s="144"/>
      <c r="I40" s="139"/>
      <c r="J40" s="268"/>
      <c r="K40" s="269"/>
      <c r="L40" s="133"/>
      <c r="M40" s="144"/>
      <c r="N40" s="139"/>
      <c r="O40" s="253"/>
      <c r="P40" s="254"/>
      <c r="Q40" s="141"/>
      <c r="R40" s="170"/>
      <c r="S40" s="166"/>
      <c r="T40" s="145"/>
      <c r="U40" s="146"/>
      <c r="V40" s="146"/>
      <c r="W40" s="147"/>
      <c r="X40" s="182"/>
      <c r="Y40" s="148"/>
      <c r="Z40" s="149"/>
      <c r="AA40" s="150"/>
      <c r="AB40" s="176"/>
      <c r="AC40" s="84" t="str">
        <f t="shared" si="1"/>
        <v/>
      </c>
      <c r="AF40" s="224" t="str">
        <f t="shared" si="2"/>
        <v/>
      </c>
      <c r="AG40" s="189" t="str">
        <f t="shared" si="3"/>
        <v/>
      </c>
      <c r="AH40" s="200">
        <f t="shared" si="4"/>
        <v>0</v>
      </c>
      <c r="AI40" s="201">
        <f t="shared" si="5"/>
        <v>235</v>
      </c>
      <c r="AJ40" s="201">
        <f t="shared" si="6"/>
        <v>0</v>
      </c>
      <c r="AK40" s="201">
        <f t="shared" si="7"/>
        <v>180</v>
      </c>
      <c r="AL40" s="218">
        <f t="shared" si="8"/>
        <v>0</v>
      </c>
      <c r="AM40" s="208">
        <f t="shared" si="9"/>
        <v>0</v>
      </c>
      <c r="AN40" s="208">
        <f t="shared" si="10"/>
        <v>235</v>
      </c>
      <c r="AO40" s="208">
        <f t="shared" si="11"/>
        <v>0</v>
      </c>
      <c r="AP40" s="208">
        <f t="shared" si="12"/>
        <v>180</v>
      </c>
      <c r="AQ40" s="214">
        <f t="shared" si="13"/>
        <v>0</v>
      </c>
      <c r="AR40" s="97">
        <f t="shared" si="16"/>
        <v>0</v>
      </c>
      <c r="AS40" s="78">
        <f t="shared" si="16"/>
        <v>0</v>
      </c>
      <c r="AT40" s="78">
        <f t="shared" si="16"/>
        <v>0</v>
      </c>
      <c r="AU40" s="78">
        <f t="shared" si="16"/>
        <v>0</v>
      </c>
      <c r="AV40" s="78">
        <f t="shared" si="16"/>
        <v>0</v>
      </c>
      <c r="AW40" s="78">
        <f t="shared" si="16"/>
        <v>0</v>
      </c>
      <c r="AX40" s="78">
        <f t="shared" si="16"/>
        <v>0</v>
      </c>
      <c r="AY40" s="78">
        <f t="shared" si="16"/>
        <v>0</v>
      </c>
      <c r="AZ40" s="78">
        <f t="shared" si="16"/>
        <v>0</v>
      </c>
      <c r="BA40" s="78">
        <f t="shared" si="16"/>
        <v>0</v>
      </c>
      <c r="BB40" s="78">
        <f t="shared" si="16"/>
        <v>0</v>
      </c>
      <c r="BC40" s="78">
        <f t="shared" si="16"/>
        <v>0</v>
      </c>
      <c r="BD40" s="94">
        <f t="shared" si="16"/>
        <v>0</v>
      </c>
      <c r="BE40" s="78">
        <f t="shared" si="16"/>
        <v>0</v>
      </c>
      <c r="BF40" s="78">
        <f t="shared" si="17"/>
        <v>0</v>
      </c>
      <c r="BG40" s="120">
        <f t="shared" si="14"/>
        <v>0</v>
      </c>
    </row>
    <row r="41" spans="3:59">
      <c r="C41" s="14">
        <f t="shared" si="15"/>
        <v>17</v>
      </c>
      <c r="D41" s="132"/>
      <c r="E41" s="133"/>
      <c r="F41" s="151"/>
      <c r="G41" s="137"/>
      <c r="H41" s="144"/>
      <c r="I41" s="139"/>
      <c r="J41" s="268"/>
      <c r="K41" s="269"/>
      <c r="L41" s="133"/>
      <c r="M41" s="144"/>
      <c r="N41" s="139"/>
      <c r="O41" s="253"/>
      <c r="P41" s="254"/>
      <c r="Q41" s="141"/>
      <c r="R41" s="170"/>
      <c r="S41" s="166"/>
      <c r="T41" s="145"/>
      <c r="U41" s="146"/>
      <c r="V41" s="146"/>
      <c r="W41" s="147"/>
      <c r="X41" s="182"/>
      <c r="Y41" s="148"/>
      <c r="Z41" s="149"/>
      <c r="AA41" s="150"/>
      <c r="AB41" s="176"/>
      <c r="AC41" s="84" t="str">
        <f t="shared" si="1"/>
        <v/>
      </c>
      <c r="AF41" s="224" t="str">
        <f t="shared" si="2"/>
        <v/>
      </c>
      <c r="AG41" s="189" t="str">
        <f t="shared" si="3"/>
        <v/>
      </c>
      <c r="AH41" s="200">
        <f t="shared" si="4"/>
        <v>0</v>
      </c>
      <c r="AI41" s="201">
        <f t="shared" si="5"/>
        <v>235</v>
      </c>
      <c r="AJ41" s="201">
        <f t="shared" si="6"/>
        <v>0</v>
      </c>
      <c r="AK41" s="201">
        <f t="shared" si="7"/>
        <v>180</v>
      </c>
      <c r="AL41" s="218">
        <f t="shared" si="8"/>
        <v>0</v>
      </c>
      <c r="AM41" s="208">
        <f t="shared" si="9"/>
        <v>0</v>
      </c>
      <c r="AN41" s="208">
        <f t="shared" si="10"/>
        <v>235</v>
      </c>
      <c r="AO41" s="208">
        <f t="shared" si="11"/>
        <v>0</v>
      </c>
      <c r="AP41" s="208">
        <f t="shared" si="12"/>
        <v>180</v>
      </c>
      <c r="AQ41" s="214">
        <f t="shared" si="13"/>
        <v>0</v>
      </c>
      <c r="AR41" s="97">
        <f t="shared" si="16"/>
        <v>0</v>
      </c>
      <c r="AS41" s="78">
        <f t="shared" si="16"/>
        <v>0</v>
      </c>
      <c r="AT41" s="78">
        <f t="shared" si="16"/>
        <v>0</v>
      </c>
      <c r="AU41" s="78">
        <f t="shared" si="16"/>
        <v>0</v>
      </c>
      <c r="AV41" s="78">
        <f t="shared" si="16"/>
        <v>0</v>
      </c>
      <c r="AW41" s="78">
        <f t="shared" si="16"/>
        <v>0</v>
      </c>
      <c r="AX41" s="78">
        <f t="shared" si="16"/>
        <v>0</v>
      </c>
      <c r="AY41" s="78">
        <f t="shared" si="16"/>
        <v>0</v>
      </c>
      <c r="AZ41" s="78">
        <f t="shared" si="16"/>
        <v>0</v>
      </c>
      <c r="BA41" s="78">
        <f t="shared" si="16"/>
        <v>0</v>
      </c>
      <c r="BB41" s="78">
        <f t="shared" si="16"/>
        <v>0</v>
      </c>
      <c r="BC41" s="78">
        <f t="shared" si="16"/>
        <v>0</v>
      </c>
      <c r="BD41" s="94">
        <f t="shared" si="16"/>
        <v>0</v>
      </c>
      <c r="BE41" s="78">
        <f t="shared" si="16"/>
        <v>0</v>
      </c>
      <c r="BF41" s="78">
        <f t="shared" si="17"/>
        <v>0</v>
      </c>
      <c r="BG41" s="120">
        <f t="shared" si="14"/>
        <v>0</v>
      </c>
    </row>
    <row r="42" spans="3:59">
      <c r="C42" s="14">
        <f t="shared" si="15"/>
        <v>18</v>
      </c>
      <c r="D42" s="132"/>
      <c r="E42" s="133"/>
      <c r="F42" s="151"/>
      <c r="G42" s="137"/>
      <c r="H42" s="144"/>
      <c r="I42" s="139"/>
      <c r="J42" s="268"/>
      <c r="K42" s="269"/>
      <c r="L42" s="133"/>
      <c r="M42" s="144"/>
      <c r="N42" s="139"/>
      <c r="O42" s="253"/>
      <c r="P42" s="254"/>
      <c r="Q42" s="141"/>
      <c r="R42" s="170"/>
      <c r="S42" s="166"/>
      <c r="T42" s="145"/>
      <c r="U42" s="146"/>
      <c r="V42" s="146"/>
      <c r="W42" s="147"/>
      <c r="X42" s="182"/>
      <c r="Y42" s="148"/>
      <c r="Z42" s="149"/>
      <c r="AA42" s="150"/>
      <c r="AB42" s="176"/>
      <c r="AC42" s="84" t="str">
        <f t="shared" si="1"/>
        <v/>
      </c>
      <c r="AF42" s="224" t="str">
        <f t="shared" si="2"/>
        <v/>
      </c>
      <c r="AG42" s="189" t="str">
        <f t="shared" si="3"/>
        <v/>
      </c>
      <c r="AH42" s="200">
        <f t="shared" si="4"/>
        <v>0</v>
      </c>
      <c r="AI42" s="201">
        <f t="shared" si="5"/>
        <v>235</v>
      </c>
      <c r="AJ42" s="201">
        <f t="shared" si="6"/>
        <v>0</v>
      </c>
      <c r="AK42" s="201">
        <f t="shared" si="7"/>
        <v>180</v>
      </c>
      <c r="AL42" s="218">
        <f t="shared" si="8"/>
        <v>0</v>
      </c>
      <c r="AM42" s="208">
        <f t="shared" si="9"/>
        <v>0</v>
      </c>
      <c r="AN42" s="208">
        <f t="shared" si="10"/>
        <v>235</v>
      </c>
      <c r="AO42" s="208">
        <f t="shared" si="11"/>
        <v>0</v>
      </c>
      <c r="AP42" s="208">
        <f t="shared" si="12"/>
        <v>180</v>
      </c>
      <c r="AQ42" s="214">
        <f t="shared" si="13"/>
        <v>0</v>
      </c>
      <c r="AR42" s="97">
        <f t="shared" si="16"/>
        <v>0</v>
      </c>
      <c r="AS42" s="78">
        <f t="shared" si="16"/>
        <v>0</v>
      </c>
      <c r="AT42" s="78">
        <f t="shared" si="16"/>
        <v>0</v>
      </c>
      <c r="AU42" s="78">
        <f t="shared" si="16"/>
        <v>0</v>
      </c>
      <c r="AV42" s="78">
        <f t="shared" si="16"/>
        <v>0</v>
      </c>
      <c r="AW42" s="78">
        <f t="shared" si="16"/>
        <v>0</v>
      </c>
      <c r="AX42" s="78">
        <f t="shared" si="16"/>
        <v>0</v>
      </c>
      <c r="AY42" s="78">
        <f t="shared" si="16"/>
        <v>0</v>
      </c>
      <c r="AZ42" s="78">
        <f t="shared" si="16"/>
        <v>0</v>
      </c>
      <c r="BA42" s="78">
        <f t="shared" si="16"/>
        <v>0</v>
      </c>
      <c r="BB42" s="78">
        <f t="shared" si="16"/>
        <v>0</v>
      </c>
      <c r="BC42" s="78">
        <f t="shared" si="16"/>
        <v>0</v>
      </c>
      <c r="BD42" s="94">
        <f t="shared" si="16"/>
        <v>0</v>
      </c>
      <c r="BE42" s="78">
        <f t="shared" si="16"/>
        <v>0</v>
      </c>
      <c r="BF42" s="78">
        <f t="shared" si="17"/>
        <v>0</v>
      </c>
      <c r="BG42" s="120">
        <f t="shared" si="14"/>
        <v>0</v>
      </c>
    </row>
    <row r="43" spans="3:59">
      <c r="C43" s="14">
        <f t="shared" si="15"/>
        <v>19</v>
      </c>
      <c r="D43" s="132"/>
      <c r="E43" s="133"/>
      <c r="F43" s="151"/>
      <c r="G43" s="137"/>
      <c r="H43" s="144"/>
      <c r="I43" s="139"/>
      <c r="J43" s="228"/>
      <c r="K43" s="229"/>
      <c r="L43" s="133"/>
      <c r="M43" s="144"/>
      <c r="N43" s="139"/>
      <c r="O43" s="230"/>
      <c r="P43" s="231"/>
      <c r="Q43" s="230"/>
      <c r="R43" s="170"/>
      <c r="S43" s="166"/>
      <c r="T43" s="145"/>
      <c r="U43" s="146"/>
      <c r="V43" s="146"/>
      <c r="W43" s="147"/>
      <c r="X43" s="182"/>
      <c r="Y43" s="148"/>
      <c r="Z43" s="149"/>
      <c r="AA43" s="150"/>
      <c r="AB43" s="176"/>
      <c r="AC43" s="84" t="str">
        <f t="shared" si="1"/>
        <v/>
      </c>
      <c r="AF43" s="224"/>
      <c r="AG43" s="189" t="str">
        <f t="shared" ref="AG43:AG64" si="18">IF(R43="","",R43)</f>
        <v/>
      </c>
      <c r="AH43" s="200">
        <f t="shared" si="4"/>
        <v>0</v>
      </c>
      <c r="AI43" s="201">
        <f t="shared" si="5"/>
        <v>235</v>
      </c>
      <c r="AJ43" s="201">
        <f t="shared" si="6"/>
        <v>0</v>
      </c>
      <c r="AK43" s="201">
        <f t="shared" si="7"/>
        <v>180</v>
      </c>
      <c r="AL43" s="218">
        <f t="shared" ref="AL43:AL64" si="19">(AH43*AI43)+(AJ43*AK43)</f>
        <v>0</v>
      </c>
      <c r="AM43" s="208">
        <f t="shared" si="9"/>
        <v>0</v>
      </c>
      <c r="AN43" s="208">
        <f t="shared" si="10"/>
        <v>235</v>
      </c>
      <c r="AO43" s="208">
        <f t="shared" si="11"/>
        <v>0</v>
      </c>
      <c r="AP43" s="208">
        <f t="shared" si="12"/>
        <v>180</v>
      </c>
      <c r="AQ43" s="214">
        <f t="shared" ref="AQ43:AQ64" si="20">IF(AG43="A",IF(S43="FB",IF(AM43=3,$X$9,IF(AO43=3,$Y$9,((AM43*AN43)+(AO43*AP43)))),((AM43*AN43)+(AO43*AP43))),((AM43*AN43)+(AO43*AP43)))</f>
        <v>0</v>
      </c>
      <c r="AR43" s="97">
        <f t="shared" si="16"/>
        <v>0</v>
      </c>
      <c r="AS43" s="78">
        <f t="shared" si="16"/>
        <v>0</v>
      </c>
      <c r="AT43" s="78">
        <f t="shared" si="16"/>
        <v>0</v>
      </c>
      <c r="AU43" s="78">
        <f t="shared" si="16"/>
        <v>0</v>
      </c>
      <c r="AV43" s="78">
        <f t="shared" si="16"/>
        <v>0</v>
      </c>
      <c r="AW43" s="78">
        <f t="shared" si="16"/>
        <v>0</v>
      </c>
      <c r="AX43" s="78">
        <f t="shared" si="16"/>
        <v>0</v>
      </c>
      <c r="AY43" s="78">
        <f t="shared" si="16"/>
        <v>0</v>
      </c>
      <c r="AZ43" s="78">
        <f t="shared" si="16"/>
        <v>0</v>
      </c>
      <c r="BA43" s="78">
        <f t="shared" si="16"/>
        <v>0</v>
      </c>
      <c r="BB43" s="78">
        <f t="shared" si="16"/>
        <v>0</v>
      </c>
      <c r="BC43" s="78">
        <f t="shared" si="16"/>
        <v>0</v>
      </c>
      <c r="BD43" s="94">
        <f t="shared" si="16"/>
        <v>0</v>
      </c>
      <c r="BE43" s="78">
        <f t="shared" si="16"/>
        <v>0</v>
      </c>
      <c r="BF43" s="78">
        <f t="shared" si="17"/>
        <v>0</v>
      </c>
      <c r="BG43" s="120">
        <f t="shared" ref="BG43:BG64" si="21">AL43+AQ43+SUM(AR43:BE43)</f>
        <v>0</v>
      </c>
    </row>
    <row r="44" spans="3:59">
      <c r="C44" s="14">
        <f t="shared" si="15"/>
        <v>20</v>
      </c>
      <c r="D44" s="132"/>
      <c r="E44" s="133"/>
      <c r="F44" s="151"/>
      <c r="G44" s="137"/>
      <c r="H44" s="144"/>
      <c r="I44" s="139"/>
      <c r="J44" s="228"/>
      <c r="K44" s="229"/>
      <c r="L44" s="133"/>
      <c r="M44" s="144"/>
      <c r="N44" s="139"/>
      <c r="O44" s="230"/>
      <c r="P44" s="231"/>
      <c r="Q44" s="230"/>
      <c r="R44" s="170"/>
      <c r="S44" s="166"/>
      <c r="T44" s="145"/>
      <c r="U44" s="146"/>
      <c r="V44" s="146"/>
      <c r="W44" s="147"/>
      <c r="X44" s="182"/>
      <c r="Y44" s="148"/>
      <c r="Z44" s="149"/>
      <c r="AA44" s="150"/>
      <c r="AB44" s="176"/>
      <c r="AC44" s="84" t="str">
        <f t="shared" si="1"/>
        <v/>
      </c>
      <c r="AF44" s="224"/>
      <c r="AG44" s="189" t="str">
        <f t="shared" si="18"/>
        <v/>
      </c>
      <c r="AH44" s="200">
        <f t="shared" si="4"/>
        <v>0</v>
      </c>
      <c r="AI44" s="201">
        <f t="shared" si="5"/>
        <v>235</v>
      </c>
      <c r="AJ44" s="201">
        <f t="shared" si="6"/>
        <v>0</v>
      </c>
      <c r="AK44" s="201">
        <f t="shared" si="7"/>
        <v>180</v>
      </c>
      <c r="AL44" s="218">
        <f t="shared" si="19"/>
        <v>0</v>
      </c>
      <c r="AM44" s="208">
        <f t="shared" si="9"/>
        <v>0</v>
      </c>
      <c r="AN44" s="208">
        <f t="shared" si="10"/>
        <v>235</v>
      </c>
      <c r="AO44" s="208">
        <f t="shared" si="11"/>
        <v>0</v>
      </c>
      <c r="AP44" s="208">
        <f t="shared" si="12"/>
        <v>180</v>
      </c>
      <c r="AQ44" s="214">
        <f t="shared" si="20"/>
        <v>0</v>
      </c>
      <c r="AR44" s="97">
        <f t="shared" si="16"/>
        <v>0</v>
      </c>
      <c r="AS44" s="78">
        <f t="shared" si="16"/>
        <v>0</v>
      </c>
      <c r="AT44" s="78">
        <f t="shared" si="16"/>
        <v>0</v>
      </c>
      <c r="AU44" s="78">
        <f t="shared" si="16"/>
        <v>0</v>
      </c>
      <c r="AV44" s="78">
        <f t="shared" si="16"/>
        <v>0</v>
      </c>
      <c r="AW44" s="78">
        <f t="shared" si="16"/>
        <v>0</v>
      </c>
      <c r="AX44" s="78">
        <f t="shared" si="16"/>
        <v>0</v>
      </c>
      <c r="AY44" s="78">
        <f t="shared" si="16"/>
        <v>0</v>
      </c>
      <c r="AZ44" s="78">
        <f t="shared" si="16"/>
        <v>0</v>
      </c>
      <c r="BA44" s="78">
        <f t="shared" si="16"/>
        <v>0</v>
      </c>
      <c r="BB44" s="78">
        <f t="shared" si="16"/>
        <v>0</v>
      </c>
      <c r="BC44" s="78">
        <f t="shared" si="16"/>
        <v>0</v>
      </c>
      <c r="BD44" s="94">
        <f t="shared" si="16"/>
        <v>0</v>
      </c>
      <c r="BE44" s="78">
        <f t="shared" si="16"/>
        <v>0</v>
      </c>
      <c r="BF44" s="78">
        <f t="shared" si="17"/>
        <v>0</v>
      </c>
      <c r="BG44" s="120">
        <f t="shared" si="21"/>
        <v>0</v>
      </c>
    </row>
    <row r="45" spans="3:59">
      <c r="C45" s="14">
        <f t="shared" si="15"/>
        <v>21</v>
      </c>
      <c r="D45" s="132"/>
      <c r="E45" s="133"/>
      <c r="F45" s="151"/>
      <c r="G45" s="137"/>
      <c r="H45" s="144"/>
      <c r="I45" s="139"/>
      <c r="J45" s="228"/>
      <c r="K45" s="229"/>
      <c r="L45" s="133"/>
      <c r="M45" s="144"/>
      <c r="N45" s="139"/>
      <c r="O45" s="230"/>
      <c r="P45" s="231"/>
      <c r="Q45" s="230"/>
      <c r="R45" s="170"/>
      <c r="S45" s="166"/>
      <c r="T45" s="145"/>
      <c r="U45" s="146"/>
      <c r="V45" s="146"/>
      <c r="W45" s="147"/>
      <c r="X45" s="182"/>
      <c r="Y45" s="148"/>
      <c r="Z45" s="149"/>
      <c r="AA45" s="150"/>
      <c r="AB45" s="176"/>
      <c r="AC45" s="84" t="str">
        <f t="shared" si="1"/>
        <v/>
      </c>
      <c r="AF45" s="224"/>
      <c r="AG45" s="189" t="str">
        <f t="shared" si="18"/>
        <v/>
      </c>
      <c r="AH45" s="200">
        <f t="shared" si="4"/>
        <v>0</v>
      </c>
      <c r="AI45" s="201">
        <f t="shared" si="5"/>
        <v>235</v>
      </c>
      <c r="AJ45" s="201">
        <f t="shared" si="6"/>
        <v>0</v>
      </c>
      <c r="AK45" s="201">
        <f t="shared" si="7"/>
        <v>180</v>
      </c>
      <c r="AL45" s="218">
        <f t="shared" si="19"/>
        <v>0</v>
      </c>
      <c r="AM45" s="208">
        <f t="shared" si="9"/>
        <v>0</v>
      </c>
      <c r="AN45" s="208">
        <f t="shared" si="10"/>
        <v>235</v>
      </c>
      <c r="AO45" s="208">
        <f t="shared" si="11"/>
        <v>0</v>
      </c>
      <c r="AP45" s="208">
        <f t="shared" si="12"/>
        <v>180</v>
      </c>
      <c r="AQ45" s="214">
        <f t="shared" si="20"/>
        <v>0</v>
      </c>
      <c r="AR45" s="97">
        <f t="shared" si="16"/>
        <v>0</v>
      </c>
      <c r="AS45" s="78">
        <f t="shared" si="16"/>
        <v>0</v>
      </c>
      <c r="AT45" s="78">
        <f t="shared" si="16"/>
        <v>0</v>
      </c>
      <c r="AU45" s="78">
        <f t="shared" si="16"/>
        <v>0</v>
      </c>
      <c r="AV45" s="78">
        <f t="shared" si="16"/>
        <v>0</v>
      </c>
      <c r="AW45" s="78">
        <f t="shared" si="16"/>
        <v>0</v>
      </c>
      <c r="AX45" s="78">
        <f t="shared" si="16"/>
        <v>0</v>
      </c>
      <c r="AY45" s="78">
        <f t="shared" si="16"/>
        <v>0</v>
      </c>
      <c r="AZ45" s="78">
        <f t="shared" si="16"/>
        <v>0</v>
      </c>
      <c r="BA45" s="78">
        <f t="shared" si="16"/>
        <v>0</v>
      </c>
      <c r="BB45" s="78">
        <f t="shared" si="16"/>
        <v>0</v>
      </c>
      <c r="BC45" s="78">
        <f t="shared" si="16"/>
        <v>0</v>
      </c>
      <c r="BD45" s="94">
        <f t="shared" si="16"/>
        <v>0</v>
      </c>
      <c r="BE45" s="78">
        <f t="shared" si="16"/>
        <v>0</v>
      </c>
      <c r="BF45" s="78">
        <f t="shared" si="17"/>
        <v>0</v>
      </c>
      <c r="BG45" s="120">
        <f t="shared" si="21"/>
        <v>0</v>
      </c>
    </row>
    <row r="46" spans="3:59">
      <c r="C46" s="14">
        <f t="shared" si="15"/>
        <v>22</v>
      </c>
      <c r="D46" s="132"/>
      <c r="E46" s="133"/>
      <c r="F46" s="151"/>
      <c r="G46" s="137"/>
      <c r="H46" s="144"/>
      <c r="I46" s="139"/>
      <c r="J46" s="228"/>
      <c r="K46" s="229"/>
      <c r="L46" s="133"/>
      <c r="M46" s="144"/>
      <c r="N46" s="139"/>
      <c r="O46" s="230"/>
      <c r="P46" s="231"/>
      <c r="Q46" s="230"/>
      <c r="R46" s="170"/>
      <c r="S46" s="166"/>
      <c r="T46" s="145"/>
      <c r="U46" s="146"/>
      <c r="V46" s="146"/>
      <c r="W46" s="147"/>
      <c r="X46" s="182"/>
      <c r="Y46" s="148"/>
      <c r="Z46" s="149"/>
      <c r="AA46" s="150"/>
      <c r="AB46" s="176"/>
      <c r="AC46" s="84" t="str">
        <f t="shared" si="1"/>
        <v/>
      </c>
      <c r="AF46" s="224"/>
      <c r="AG46" s="189" t="str">
        <f t="shared" si="18"/>
        <v/>
      </c>
      <c r="AH46" s="200">
        <f t="shared" si="4"/>
        <v>0</v>
      </c>
      <c r="AI46" s="201">
        <f t="shared" si="5"/>
        <v>235</v>
      </c>
      <c r="AJ46" s="201">
        <f t="shared" si="6"/>
        <v>0</v>
      </c>
      <c r="AK46" s="201">
        <f t="shared" si="7"/>
        <v>180</v>
      </c>
      <c r="AL46" s="218">
        <f t="shared" si="19"/>
        <v>0</v>
      </c>
      <c r="AM46" s="208">
        <f t="shared" si="9"/>
        <v>0</v>
      </c>
      <c r="AN46" s="208">
        <f t="shared" si="10"/>
        <v>235</v>
      </c>
      <c r="AO46" s="208">
        <f t="shared" si="11"/>
        <v>0</v>
      </c>
      <c r="AP46" s="208">
        <f t="shared" si="12"/>
        <v>180</v>
      </c>
      <c r="AQ46" s="214">
        <f t="shared" si="20"/>
        <v>0</v>
      </c>
      <c r="AR46" s="97">
        <f t="shared" si="16"/>
        <v>0</v>
      </c>
      <c r="AS46" s="78">
        <f t="shared" si="16"/>
        <v>0</v>
      </c>
      <c r="AT46" s="78">
        <f t="shared" si="16"/>
        <v>0</v>
      </c>
      <c r="AU46" s="78">
        <f t="shared" si="16"/>
        <v>0</v>
      </c>
      <c r="AV46" s="78">
        <f t="shared" si="16"/>
        <v>0</v>
      </c>
      <c r="AW46" s="78">
        <f t="shared" si="16"/>
        <v>0</v>
      </c>
      <c r="AX46" s="78">
        <f t="shared" si="16"/>
        <v>0</v>
      </c>
      <c r="AY46" s="78">
        <f t="shared" si="16"/>
        <v>0</v>
      </c>
      <c r="AZ46" s="78">
        <f t="shared" si="16"/>
        <v>0</v>
      </c>
      <c r="BA46" s="78">
        <f t="shared" si="16"/>
        <v>0</v>
      </c>
      <c r="BB46" s="78">
        <f t="shared" si="16"/>
        <v>0</v>
      </c>
      <c r="BC46" s="78">
        <f t="shared" si="16"/>
        <v>0</v>
      </c>
      <c r="BD46" s="94">
        <f t="shared" si="16"/>
        <v>0</v>
      </c>
      <c r="BE46" s="78">
        <f t="shared" si="16"/>
        <v>0</v>
      </c>
      <c r="BF46" s="78">
        <f t="shared" si="17"/>
        <v>0</v>
      </c>
      <c r="BG46" s="120">
        <f t="shared" si="21"/>
        <v>0</v>
      </c>
    </row>
    <row r="47" spans="3:59">
      <c r="C47" s="14">
        <f t="shared" si="15"/>
        <v>23</v>
      </c>
      <c r="D47" s="132"/>
      <c r="E47" s="133"/>
      <c r="F47" s="151"/>
      <c r="G47" s="137"/>
      <c r="H47" s="144"/>
      <c r="I47" s="139"/>
      <c r="J47" s="228"/>
      <c r="K47" s="229"/>
      <c r="L47" s="133"/>
      <c r="M47" s="144"/>
      <c r="N47" s="139"/>
      <c r="O47" s="230"/>
      <c r="P47" s="231"/>
      <c r="Q47" s="230"/>
      <c r="R47" s="170"/>
      <c r="S47" s="166"/>
      <c r="T47" s="145"/>
      <c r="U47" s="146"/>
      <c r="V47" s="146"/>
      <c r="W47" s="147"/>
      <c r="X47" s="182"/>
      <c r="Y47" s="148"/>
      <c r="Z47" s="149"/>
      <c r="AA47" s="150"/>
      <c r="AB47" s="176"/>
      <c r="AC47" s="84" t="str">
        <f t="shared" si="1"/>
        <v/>
      </c>
      <c r="AF47" s="224"/>
      <c r="AG47" s="189" t="str">
        <f t="shared" si="18"/>
        <v/>
      </c>
      <c r="AH47" s="200">
        <f t="shared" si="4"/>
        <v>0</v>
      </c>
      <c r="AI47" s="201">
        <f t="shared" si="5"/>
        <v>235</v>
      </c>
      <c r="AJ47" s="201">
        <f t="shared" si="6"/>
        <v>0</v>
      </c>
      <c r="AK47" s="201">
        <f t="shared" si="7"/>
        <v>180</v>
      </c>
      <c r="AL47" s="218">
        <f t="shared" si="19"/>
        <v>0</v>
      </c>
      <c r="AM47" s="208">
        <f t="shared" si="9"/>
        <v>0</v>
      </c>
      <c r="AN47" s="208">
        <f t="shared" si="10"/>
        <v>235</v>
      </c>
      <c r="AO47" s="208">
        <f t="shared" si="11"/>
        <v>0</v>
      </c>
      <c r="AP47" s="208">
        <f t="shared" si="12"/>
        <v>180</v>
      </c>
      <c r="AQ47" s="214">
        <f t="shared" si="20"/>
        <v>0</v>
      </c>
      <c r="AR47" s="97">
        <f t="shared" si="16"/>
        <v>0</v>
      </c>
      <c r="AS47" s="78">
        <f t="shared" si="16"/>
        <v>0</v>
      </c>
      <c r="AT47" s="78">
        <f t="shared" si="16"/>
        <v>0</v>
      </c>
      <c r="AU47" s="78">
        <f t="shared" si="16"/>
        <v>0</v>
      </c>
      <c r="AV47" s="78">
        <f t="shared" si="16"/>
        <v>0</v>
      </c>
      <c r="AW47" s="78">
        <f t="shared" si="16"/>
        <v>0</v>
      </c>
      <c r="AX47" s="78">
        <f t="shared" si="16"/>
        <v>0</v>
      </c>
      <c r="AY47" s="78">
        <f t="shared" si="16"/>
        <v>0</v>
      </c>
      <c r="AZ47" s="78">
        <f t="shared" si="16"/>
        <v>0</v>
      </c>
      <c r="BA47" s="78">
        <f t="shared" si="16"/>
        <v>0</v>
      </c>
      <c r="BB47" s="78">
        <f t="shared" si="16"/>
        <v>0</v>
      </c>
      <c r="BC47" s="78">
        <f t="shared" si="16"/>
        <v>0</v>
      </c>
      <c r="BD47" s="94">
        <f t="shared" si="16"/>
        <v>0</v>
      </c>
      <c r="BE47" s="78">
        <f t="shared" si="16"/>
        <v>0</v>
      </c>
      <c r="BF47" s="78">
        <f t="shared" si="17"/>
        <v>0</v>
      </c>
      <c r="BG47" s="120">
        <f t="shared" si="21"/>
        <v>0</v>
      </c>
    </row>
    <row r="48" spans="3:59">
      <c r="C48" s="14">
        <f t="shared" si="15"/>
        <v>24</v>
      </c>
      <c r="D48" s="132"/>
      <c r="E48" s="133"/>
      <c r="F48" s="151"/>
      <c r="G48" s="137"/>
      <c r="H48" s="144"/>
      <c r="I48" s="139"/>
      <c r="J48" s="228"/>
      <c r="K48" s="229"/>
      <c r="L48" s="133"/>
      <c r="M48" s="144"/>
      <c r="N48" s="139"/>
      <c r="O48" s="230"/>
      <c r="P48" s="231"/>
      <c r="Q48" s="230"/>
      <c r="R48" s="170"/>
      <c r="S48" s="166"/>
      <c r="T48" s="145"/>
      <c r="U48" s="146"/>
      <c r="V48" s="146"/>
      <c r="W48" s="147"/>
      <c r="X48" s="182"/>
      <c r="Y48" s="148"/>
      <c r="Z48" s="149"/>
      <c r="AA48" s="150"/>
      <c r="AB48" s="176"/>
      <c r="AC48" s="84" t="str">
        <f t="shared" si="1"/>
        <v/>
      </c>
      <c r="AF48" s="224"/>
      <c r="AG48" s="189" t="str">
        <f t="shared" si="18"/>
        <v/>
      </c>
      <c r="AH48" s="200">
        <f t="shared" si="4"/>
        <v>0</v>
      </c>
      <c r="AI48" s="201">
        <f t="shared" si="5"/>
        <v>235</v>
      </c>
      <c r="AJ48" s="201">
        <f t="shared" si="6"/>
        <v>0</v>
      </c>
      <c r="AK48" s="201">
        <f t="shared" si="7"/>
        <v>180</v>
      </c>
      <c r="AL48" s="218">
        <f t="shared" si="19"/>
        <v>0</v>
      </c>
      <c r="AM48" s="208">
        <f t="shared" si="9"/>
        <v>0</v>
      </c>
      <c r="AN48" s="208">
        <f t="shared" si="10"/>
        <v>235</v>
      </c>
      <c r="AO48" s="208">
        <f t="shared" si="11"/>
        <v>0</v>
      </c>
      <c r="AP48" s="208">
        <f t="shared" si="12"/>
        <v>180</v>
      </c>
      <c r="AQ48" s="214">
        <f t="shared" si="20"/>
        <v>0</v>
      </c>
      <c r="AR48" s="97">
        <f t="shared" si="16"/>
        <v>0</v>
      </c>
      <c r="AS48" s="78">
        <f t="shared" si="16"/>
        <v>0</v>
      </c>
      <c r="AT48" s="78">
        <f t="shared" si="16"/>
        <v>0</v>
      </c>
      <c r="AU48" s="78">
        <f t="shared" si="16"/>
        <v>0</v>
      </c>
      <c r="AV48" s="78">
        <f t="shared" si="16"/>
        <v>0</v>
      </c>
      <c r="AW48" s="78">
        <f t="shared" si="16"/>
        <v>0</v>
      </c>
      <c r="AX48" s="78">
        <f t="shared" si="16"/>
        <v>0</v>
      </c>
      <c r="AY48" s="78">
        <f t="shared" si="16"/>
        <v>0</v>
      </c>
      <c r="AZ48" s="78">
        <f t="shared" si="16"/>
        <v>0</v>
      </c>
      <c r="BA48" s="78">
        <f t="shared" si="16"/>
        <v>0</v>
      </c>
      <c r="BB48" s="78">
        <f t="shared" si="16"/>
        <v>0</v>
      </c>
      <c r="BC48" s="78">
        <f t="shared" si="16"/>
        <v>0</v>
      </c>
      <c r="BD48" s="94">
        <f t="shared" si="16"/>
        <v>0</v>
      </c>
      <c r="BE48" s="78">
        <f t="shared" si="16"/>
        <v>0</v>
      </c>
      <c r="BF48" s="78">
        <f t="shared" si="17"/>
        <v>0</v>
      </c>
      <c r="BG48" s="120">
        <f t="shared" si="21"/>
        <v>0</v>
      </c>
    </row>
    <row r="49" spans="3:59">
      <c r="C49" s="14">
        <f t="shared" si="15"/>
        <v>25</v>
      </c>
      <c r="D49" s="132"/>
      <c r="E49" s="133"/>
      <c r="F49" s="151"/>
      <c r="G49" s="137"/>
      <c r="H49" s="144"/>
      <c r="I49" s="139"/>
      <c r="J49" s="228"/>
      <c r="K49" s="229"/>
      <c r="L49" s="133"/>
      <c r="M49" s="144"/>
      <c r="N49" s="139"/>
      <c r="O49" s="230"/>
      <c r="P49" s="231"/>
      <c r="Q49" s="230"/>
      <c r="R49" s="170"/>
      <c r="S49" s="166"/>
      <c r="T49" s="145"/>
      <c r="U49" s="146"/>
      <c r="V49" s="146"/>
      <c r="W49" s="147"/>
      <c r="X49" s="182"/>
      <c r="Y49" s="148"/>
      <c r="Z49" s="149"/>
      <c r="AA49" s="150"/>
      <c r="AB49" s="176"/>
      <c r="AC49" s="84" t="str">
        <f t="shared" si="1"/>
        <v/>
      </c>
      <c r="AF49" s="224"/>
      <c r="AG49" s="189" t="str">
        <f t="shared" si="18"/>
        <v/>
      </c>
      <c r="AH49" s="200">
        <f t="shared" si="4"/>
        <v>0</v>
      </c>
      <c r="AI49" s="201">
        <f t="shared" si="5"/>
        <v>235</v>
      </c>
      <c r="AJ49" s="201">
        <f t="shared" si="6"/>
        <v>0</v>
      </c>
      <c r="AK49" s="201">
        <f t="shared" si="7"/>
        <v>180</v>
      </c>
      <c r="AL49" s="218">
        <f t="shared" si="19"/>
        <v>0</v>
      </c>
      <c r="AM49" s="208">
        <f t="shared" si="9"/>
        <v>0</v>
      </c>
      <c r="AN49" s="208">
        <f t="shared" si="10"/>
        <v>235</v>
      </c>
      <c r="AO49" s="208">
        <f t="shared" si="11"/>
        <v>0</v>
      </c>
      <c r="AP49" s="208">
        <f t="shared" si="12"/>
        <v>180</v>
      </c>
      <c r="AQ49" s="214">
        <f t="shared" si="20"/>
        <v>0</v>
      </c>
      <c r="AR49" s="97">
        <f t="shared" si="16"/>
        <v>0</v>
      </c>
      <c r="AS49" s="78">
        <f t="shared" si="16"/>
        <v>0</v>
      </c>
      <c r="AT49" s="78">
        <f t="shared" si="16"/>
        <v>0</v>
      </c>
      <c r="AU49" s="78">
        <f t="shared" ref="AR49:BF64" si="22">IF($F49=AU$21,$Y$16,0)</f>
        <v>0</v>
      </c>
      <c r="AV49" s="78">
        <f t="shared" si="22"/>
        <v>0</v>
      </c>
      <c r="AW49" s="78">
        <f t="shared" si="22"/>
        <v>0</v>
      </c>
      <c r="AX49" s="78">
        <f t="shared" si="22"/>
        <v>0</v>
      </c>
      <c r="AY49" s="78">
        <f t="shared" si="22"/>
        <v>0</v>
      </c>
      <c r="AZ49" s="78">
        <f t="shared" si="22"/>
        <v>0</v>
      </c>
      <c r="BA49" s="78">
        <f t="shared" si="22"/>
        <v>0</v>
      </c>
      <c r="BB49" s="78">
        <f t="shared" si="22"/>
        <v>0</v>
      </c>
      <c r="BC49" s="78">
        <f t="shared" si="22"/>
        <v>0</v>
      </c>
      <c r="BD49" s="94">
        <f t="shared" si="22"/>
        <v>0</v>
      </c>
      <c r="BE49" s="78">
        <f t="shared" si="22"/>
        <v>0</v>
      </c>
      <c r="BF49" s="78">
        <f t="shared" si="22"/>
        <v>0</v>
      </c>
      <c r="BG49" s="120">
        <f t="shared" si="21"/>
        <v>0</v>
      </c>
    </row>
    <row r="50" spans="3:59">
      <c r="C50" s="14">
        <f t="shared" si="15"/>
        <v>26</v>
      </c>
      <c r="D50" s="132"/>
      <c r="E50" s="133"/>
      <c r="F50" s="151"/>
      <c r="G50" s="137"/>
      <c r="H50" s="144"/>
      <c r="I50" s="139"/>
      <c r="J50" s="228"/>
      <c r="K50" s="229"/>
      <c r="L50" s="133"/>
      <c r="M50" s="144"/>
      <c r="N50" s="139"/>
      <c r="O50" s="230"/>
      <c r="P50" s="231"/>
      <c r="Q50" s="230"/>
      <c r="R50" s="170"/>
      <c r="S50" s="166"/>
      <c r="T50" s="145"/>
      <c r="U50" s="146"/>
      <c r="V50" s="146"/>
      <c r="W50" s="147"/>
      <c r="X50" s="182"/>
      <c r="Y50" s="148"/>
      <c r="Z50" s="149"/>
      <c r="AA50" s="150"/>
      <c r="AB50" s="176"/>
      <c r="AC50" s="84" t="str">
        <f t="shared" si="1"/>
        <v/>
      </c>
      <c r="AF50" s="224"/>
      <c r="AG50" s="189" t="str">
        <f t="shared" si="18"/>
        <v/>
      </c>
      <c r="AH50" s="200">
        <f t="shared" si="4"/>
        <v>0</v>
      </c>
      <c r="AI50" s="201">
        <f t="shared" si="5"/>
        <v>235</v>
      </c>
      <c r="AJ50" s="201">
        <f t="shared" si="6"/>
        <v>0</v>
      </c>
      <c r="AK50" s="201">
        <f t="shared" si="7"/>
        <v>180</v>
      </c>
      <c r="AL50" s="218">
        <f t="shared" si="19"/>
        <v>0</v>
      </c>
      <c r="AM50" s="208">
        <f t="shared" si="9"/>
        <v>0</v>
      </c>
      <c r="AN50" s="208">
        <f t="shared" si="10"/>
        <v>235</v>
      </c>
      <c r="AO50" s="208">
        <f t="shared" si="11"/>
        <v>0</v>
      </c>
      <c r="AP50" s="208">
        <f t="shared" si="12"/>
        <v>180</v>
      </c>
      <c r="AQ50" s="214">
        <f t="shared" si="20"/>
        <v>0</v>
      </c>
      <c r="AR50" s="97">
        <f t="shared" si="22"/>
        <v>0</v>
      </c>
      <c r="AS50" s="78">
        <f t="shared" si="22"/>
        <v>0</v>
      </c>
      <c r="AT50" s="78">
        <f t="shared" si="22"/>
        <v>0</v>
      </c>
      <c r="AU50" s="78">
        <f t="shared" si="22"/>
        <v>0</v>
      </c>
      <c r="AV50" s="78">
        <f t="shared" si="22"/>
        <v>0</v>
      </c>
      <c r="AW50" s="78">
        <f t="shared" si="22"/>
        <v>0</v>
      </c>
      <c r="AX50" s="78">
        <f t="shared" si="22"/>
        <v>0</v>
      </c>
      <c r="AY50" s="78">
        <f t="shared" si="22"/>
        <v>0</v>
      </c>
      <c r="AZ50" s="78">
        <f t="shared" si="22"/>
        <v>0</v>
      </c>
      <c r="BA50" s="78">
        <f t="shared" si="22"/>
        <v>0</v>
      </c>
      <c r="BB50" s="78">
        <f t="shared" si="22"/>
        <v>0</v>
      </c>
      <c r="BC50" s="78">
        <f t="shared" si="22"/>
        <v>0</v>
      </c>
      <c r="BD50" s="94">
        <f t="shared" si="22"/>
        <v>0</v>
      </c>
      <c r="BE50" s="78">
        <f t="shared" si="22"/>
        <v>0</v>
      </c>
      <c r="BF50" s="78">
        <f t="shared" si="22"/>
        <v>0</v>
      </c>
      <c r="BG50" s="120">
        <f t="shared" si="21"/>
        <v>0</v>
      </c>
    </row>
    <row r="51" spans="3:59">
      <c r="C51" s="14">
        <f t="shared" si="15"/>
        <v>27</v>
      </c>
      <c r="D51" s="132"/>
      <c r="E51" s="133"/>
      <c r="F51" s="151"/>
      <c r="G51" s="137"/>
      <c r="H51" s="144"/>
      <c r="I51" s="139"/>
      <c r="J51" s="228"/>
      <c r="K51" s="229"/>
      <c r="L51" s="133"/>
      <c r="M51" s="144"/>
      <c r="N51" s="139"/>
      <c r="O51" s="230"/>
      <c r="P51" s="231"/>
      <c r="Q51" s="230"/>
      <c r="R51" s="170"/>
      <c r="S51" s="166"/>
      <c r="T51" s="145"/>
      <c r="U51" s="146"/>
      <c r="V51" s="146"/>
      <c r="W51" s="147"/>
      <c r="X51" s="182"/>
      <c r="Y51" s="148"/>
      <c r="Z51" s="149"/>
      <c r="AA51" s="150"/>
      <c r="AB51" s="176"/>
      <c r="AC51" s="84" t="str">
        <f t="shared" si="1"/>
        <v/>
      </c>
      <c r="AF51" s="224"/>
      <c r="AG51" s="189" t="str">
        <f t="shared" si="18"/>
        <v/>
      </c>
      <c r="AH51" s="200">
        <f t="shared" si="4"/>
        <v>0</v>
      </c>
      <c r="AI51" s="201">
        <f t="shared" si="5"/>
        <v>235</v>
      </c>
      <c r="AJ51" s="201">
        <f t="shared" si="6"/>
        <v>0</v>
      </c>
      <c r="AK51" s="201">
        <f t="shared" si="7"/>
        <v>180</v>
      </c>
      <c r="AL51" s="218">
        <f t="shared" si="19"/>
        <v>0</v>
      </c>
      <c r="AM51" s="208">
        <f t="shared" si="9"/>
        <v>0</v>
      </c>
      <c r="AN51" s="208">
        <f t="shared" si="10"/>
        <v>235</v>
      </c>
      <c r="AO51" s="208">
        <f t="shared" si="11"/>
        <v>0</v>
      </c>
      <c r="AP51" s="208">
        <f t="shared" si="12"/>
        <v>180</v>
      </c>
      <c r="AQ51" s="214">
        <f t="shared" si="20"/>
        <v>0</v>
      </c>
      <c r="AR51" s="97">
        <f t="shared" si="22"/>
        <v>0</v>
      </c>
      <c r="AS51" s="78">
        <f t="shared" si="22"/>
        <v>0</v>
      </c>
      <c r="AT51" s="78">
        <f t="shared" si="22"/>
        <v>0</v>
      </c>
      <c r="AU51" s="78">
        <f t="shared" si="22"/>
        <v>0</v>
      </c>
      <c r="AV51" s="78">
        <f t="shared" si="22"/>
        <v>0</v>
      </c>
      <c r="AW51" s="78">
        <f t="shared" si="22"/>
        <v>0</v>
      </c>
      <c r="AX51" s="78">
        <f t="shared" si="22"/>
        <v>0</v>
      </c>
      <c r="AY51" s="78">
        <f t="shared" si="22"/>
        <v>0</v>
      </c>
      <c r="AZ51" s="78">
        <f t="shared" si="22"/>
        <v>0</v>
      </c>
      <c r="BA51" s="78">
        <f t="shared" si="22"/>
        <v>0</v>
      </c>
      <c r="BB51" s="78">
        <f t="shared" si="22"/>
        <v>0</v>
      </c>
      <c r="BC51" s="78">
        <f t="shared" si="22"/>
        <v>0</v>
      </c>
      <c r="BD51" s="94">
        <f t="shared" si="22"/>
        <v>0</v>
      </c>
      <c r="BE51" s="78">
        <f t="shared" si="22"/>
        <v>0</v>
      </c>
      <c r="BF51" s="78">
        <f t="shared" si="22"/>
        <v>0</v>
      </c>
      <c r="BG51" s="120">
        <f t="shared" si="21"/>
        <v>0</v>
      </c>
    </row>
    <row r="52" spans="3:59">
      <c r="C52" s="14">
        <f t="shared" si="15"/>
        <v>28</v>
      </c>
      <c r="D52" s="132"/>
      <c r="E52" s="133"/>
      <c r="F52" s="151"/>
      <c r="G52" s="137"/>
      <c r="H52" s="144"/>
      <c r="I52" s="139"/>
      <c r="J52" s="228"/>
      <c r="K52" s="229"/>
      <c r="L52" s="133"/>
      <c r="M52" s="144"/>
      <c r="N52" s="139"/>
      <c r="O52" s="230"/>
      <c r="P52" s="231"/>
      <c r="Q52" s="230"/>
      <c r="R52" s="170"/>
      <c r="S52" s="166"/>
      <c r="T52" s="145"/>
      <c r="U52" s="146"/>
      <c r="V52" s="146"/>
      <c r="W52" s="147"/>
      <c r="X52" s="182"/>
      <c r="Y52" s="148"/>
      <c r="Z52" s="149"/>
      <c r="AA52" s="150"/>
      <c r="AB52" s="176"/>
      <c r="AC52" s="84" t="str">
        <f t="shared" si="1"/>
        <v/>
      </c>
      <c r="AF52" s="224"/>
      <c r="AG52" s="189" t="str">
        <f t="shared" si="18"/>
        <v/>
      </c>
      <c r="AH52" s="200">
        <f t="shared" si="4"/>
        <v>0</v>
      </c>
      <c r="AI52" s="201">
        <f t="shared" si="5"/>
        <v>235</v>
      </c>
      <c r="AJ52" s="201">
        <f t="shared" si="6"/>
        <v>0</v>
      </c>
      <c r="AK52" s="201">
        <f t="shared" si="7"/>
        <v>180</v>
      </c>
      <c r="AL52" s="218">
        <f t="shared" si="19"/>
        <v>0</v>
      </c>
      <c r="AM52" s="208">
        <f t="shared" si="9"/>
        <v>0</v>
      </c>
      <c r="AN52" s="208">
        <f t="shared" si="10"/>
        <v>235</v>
      </c>
      <c r="AO52" s="208">
        <f t="shared" si="11"/>
        <v>0</v>
      </c>
      <c r="AP52" s="208">
        <f t="shared" si="12"/>
        <v>180</v>
      </c>
      <c r="AQ52" s="214">
        <f t="shared" si="20"/>
        <v>0</v>
      </c>
      <c r="AR52" s="97">
        <f t="shared" si="22"/>
        <v>0</v>
      </c>
      <c r="AS52" s="78">
        <f t="shared" si="22"/>
        <v>0</v>
      </c>
      <c r="AT52" s="78">
        <f t="shared" si="22"/>
        <v>0</v>
      </c>
      <c r="AU52" s="78">
        <f t="shared" si="22"/>
        <v>0</v>
      </c>
      <c r="AV52" s="78">
        <f t="shared" si="22"/>
        <v>0</v>
      </c>
      <c r="AW52" s="78">
        <f t="shared" si="22"/>
        <v>0</v>
      </c>
      <c r="AX52" s="78">
        <f t="shared" si="22"/>
        <v>0</v>
      </c>
      <c r="AY52" s="78">
        <f t="shared" si="22"/>
        <v>0</v>
      </c>
      <c r="AZ52" s="78">
        <f t="shared" si="22"/>
        <v>0</v>
      </c>
      <c r="BA52" s="78">
        <f t="shared" si="22"/>
        <v>0</v>
      </c>
      <c r="BB52" s="78">
        <f t="shared" si="22"/>
        <v>0</v>
      </c>
      <c r="BC52" s="78">
        <f t="shared" si="22"/>
        <v>0</v>
      </c>
      <c r="BD52" s="94">
        <f t="shared" si="22"/>
        <v>0</v>
      </c>
      <c r="BE52" s="78">
        <f t="shared" si="22"/>
        <v>0</v>
      </c>
      <c r="BF52" s="78">
        <f t="shared" si="22"/>
        <v>0</v>
      </c>
      <c r="BG52" s="120">
        <f t="shared" si="21"/>
        <v>0</v>
      </c>
    </row>
    <row r="53" spans="3:59">
      <c r="C53" s="14">
        <f t="shared" si="15"/>
        <v>29</v>
      </c>
      <c r="D53" s="132"/>
      <c r="E53" s="133"/>
      <c r="F53" s="151"/>
      <c r="G53" s="137"/>
      <c r="H53" s="144"/>
      <c r="I53" s="139"/>
      <c r="J53" s="228"/>
      <c r="K53" s="229"/>
      <c r="L53" s="133"/>
      <c r="M53" s="144"/>
      <c r="N53" s="139"/>
      <c r="O53" s="230"/>
      <c r="P53" s="231"/>
      <c r="Q53" s="230"/>
      <c r="R53" s="170"/>
      <c r="S53" s="166"/>
      <c r="T53" s="145"/>
      <c r="U53" s="146"/>
      <c r="V53" s="146"/>
      <c r="W53" s="147"/>
      <c r="X53" s="182"/>
      <c r="Y53" s="148"/>
      <c r="Z53" s="149"/>
      <c r="AA53" s="150"/>
      <c r="AB53" s="176"/>
      <c r="AC53" s="84" t="str">
        <f t="shared" si="1"/>
        <v/>
      </c>
      <c r="AF53" s="224"/>
      <c r="AG53" s="189" t="str">
        <f t="shared" si="18"/>
        <v/>
      </c>
      <c r="AH53" s="200">
        <f t="shared" si="4"/>
        <v>0</v>
      </c>
      <c r="AI53" s="201">
        <f t="shared" si="5"/>
        <v>235</v>
      </c>
      <c r="AJ53" s="201">
        <f t="shared" si="6"/>
        <v>0</v>
      </c>
      <c r="AK53" s="201">
        <f t="shared" si="7"/>
        <v>180</v>
      </c>
      <c r="AL53" s="218">
        <f t="shared" si="19"/>
        <v>0</v>
      </c>
      <c r="AM53" s="208">
        <f t="shared" si="9"/>
        <v>0</v>
      </c>
      <c r="AN53" s="208">
        <f t="shared" si="10"/>
        <v>235</v>
      </c>
      <c r="AO53" s="208">
        <f t="shared" si="11"/>
        <v>0</v>
      </c>
      <c r="AP53" s="208">
        <f t="shared" si="12"/>
        <v>180</v>
      </c>
      <c r="AQ53" s="214">
        <f t="shared" si="20"/>
        <v>0</v>
      </c>
      <c r="AR53" s="97">
        <f t="shared" si="22"/>
        <v>0</v>
      </c>
      <c r="AS53" s="78">
        <f t="shared" si="22"/>
        <v>0</v>
      </c>
      <c r="AT53" s="78">
        <f t="shared" si="22"/>
        <v>0</v>
      </c>
      <c r="AU53" s="78">
        <f t="shared" si="22"/>
        <v>0</v>
      </c>
      <c r="AV53" s="78">
        <f t="shared" si="22"/>
        <v>0</v>
      </c>
      <c r="AW53" s="78">
        <f t="shared" si="22"/>
        <v>0</v>
      </c>
      <c r="AX53" s="78">
        <f t="shared" si="22"/>
        <v>0</v>
      </c>
      <c r="AY53" s="78">
        <f t="shared" si="22"/>
        <v>0</v>
      </c>
      <c r="AZ53" s="78">
        <f t="shared" si="22"/>
        <v>0</v>
      </c>
      <c r="BA53" s="78">
        <f t="shared" si="22"/>
        <v>0</v>
      </c>
      <c r="BB53" s="78">
        <f t="shared" si="22"/>
        <v>0</v>
      </c>
      <c r="BC53" s="78">
        <f t="shared" si="22"/>
        <v>0</v>
      </c>
      <c r="BD53" s="94">
        <f t="shared" si="22"/>
        <v>0</v>
      </c>
      <c r="BE53" s="78">
        <f t="shared" si="22"/>
        <v>0</v>
      </c>
      <c r="BF53" s="78">
        <f t="shared" si="22"/>
        <v>0</v>
      </c>
      <c r="BG53" s="120">
        <f t="shared" si="21"/>
        <v>0</v>
      </c>
    </row>
    <row r="54" spans="3:59">
      <c r="C54" s="14">
        <f t="shared" si="15"/>
        <v>30</v>
      </c>
      <c r="D54" s="132"/>
      <c r="E54" s="133"/>
      <c r="F54" s="151"/>
      <c r="G54" s="137"/>
      <c r="H54" s="144"/>
      <c r="I54" s="139"/>
      <c r="J54" s="228"/>
      <c r="K54" s="229"/>
      <c r="L54" s="133"/>
      <c r="M54" s="144"/>
      <c r="N54" s="139"/>
      <c r="O54" s="230"/>
      <c r="P54" s="231"/>
      <c r="Q54" s="230"/>
      <c r="R54" s="170"/>
      <c r="S54" s="166"/>
      <c r="T54" s="145"/>
      <c r="U54" s="146"/>
      <c r="V54" s="146"/>
      <c r="W54" s="147"/>
      <c r="X54" s="182"/>
      <c r="Y54" s="148"/>
      <c r="Z54" s="149"/>
      <c r="AA54" s="150"/>
      <c r="AB54" s="176"/>
      <c r="AC54" s="84" t="str">
        <f t="shared" si="1"/>
        <v/>
      </c>
      <c r="AF54" s="224"/>
      <c r="AG54" s="189" t="str">
        <f t="shared" si="18"/>
        <v/>
      </c>
      <c r="AH54" s="200">
        <f t="shared" si="4"/>
        <v>0</v>
      </c>
      <c r="AI54" s="201">
        <f t="shared" si="5"/>
        <v>235</v>
      </c>
      <c r="AJ54" s="201">
        <f t="shared" si="6"/>
        <v>0</v>
      </c>
      <c r="AK54" s="201">
        <f t="shared" si="7"/>
        <v>180</v>
      </c>
      <c r="AL54" s="218">
        <f t="shared" si="19"/>
        <v>0</v>
      </c>
      <c r="AM54" s="208">
        <f t="shared" si="9"/>
        <v>0</v>
      </c>
      <c r="AN54" s="208">
        <f t="shared" si="10"/>
        <v>235</v>
      </c>
      <c r="AO54" s="208">
        <f t="shared" si="11"/>
        <v>0</v>
      </c>
      <c r="AP54" s="208">
        <f t="shared" si="12"/>
        <v>180</v>
      </c>
      <c r="AQ54" s="214">
        <f t="shared" si="20"/>
        <v>0</v>
      </c>
      <c r="AR54" s="97">
        <f t="shared" si="22"/>
        <v>0</v>
      </c>
      <c r="AS54" s="78">
        <f t="shared" si="22"/>
        <v>0</v>
      </c>
      <c r="AT54" s="78">
        <f t="shared" si="22"/>
        <v>0</v>
      </c>
      <c r="AU54" s="78">
        <f t="shared" si="22"/>
        <v>0</v>
      </c>
      <c r="AV54" s="78">
        <f t="shared" si="22"/>
        <v>0</v>
      </c>
      <c r="AW54" s="78">
        <f t="shared" si="22"/>
        <v>0</v>
      </c>
      <c r="AX54" s="78">
        <f t="shared" si="22"/>
        <v>0</v>
      </c>
      <c r="AY54" s="78">
        <f t="shared" si="22"/>
        <v>0</v>
      </c>
      <c r="AZ54" s="78">
        <f t="shared" si="22"/>
        <v>0</v>
      </c>
      <c r="BA54" s="78">
        <f t="shared" si="22"/>
        <v>0</v>
      </c>
      <c r="BB54" s="78">
        <f t="shared" si="22"/>
        <v>0</v>
      </c>
      <c r="BC54" s="78">
        <f t="shared" si="22"/>
        <v>0</v>
      </c>
      <c r="BD54" s="94">
        <f t="shared" si="22"/>
        <v>0</v>
      </c>
      <c r="BE54" s="78">
        <f t="shared" si="22"/>
        <v>0</v>
      </c>
      <c r="BF54" s="78">
        <f t="shared" si="22"/>
        <v>0</v>
      </c>
      <c r="BG54" s="120">
        <f t="shared" si="21"/>
        <v>0</v>
      </c>
    </row>
    <row r="55" spans="3:59">
      <c r="C55" s="14">
        <f t="shared" si="15"/>
        <v>31</v>
      </c>
      <c r="D55" s="132"/>
      <c r="E55" s="133"/>
      <c r="F55" s="151"/>
      <c r="G55" s="137"/>
      <c r="H55" s="144"/>
      <c r="I55" s="139"/>
      <c r="J55" s="228"/>
      <c r="K55" s="229"/>
      <c r="L55" s="133"/>
      <c r="M55" s="144"/>
      <c r="N55" s="139"/>
      <c r="O55" s="230"/>
      <c r="P55" s="231"/>
      <c r="Q55" s="230"/>
      <c r="R55" s="170"/>
      <c r="S55" s="166"/>
      <c r="T55" s="145"/>
      <c r="U55" s="146"/>
      <c r="V55" s="146"/>
      <c r="W55" s="147"/>
      <c r="X55" s="182"/>
      <c r="Y55" s="148"/>
      <c r="Z55" s="149"/>
      <c r="AA55" s="150"/>
      <c r="AB55" s="176"/>
      <c r="AC55" s="84" t="str">
        <f t="shared" si="1"/>
        <v/>
      </c>
      <c r="AF55" s="224"/>
      <c r="AG55" s="189" t="str">
        <f t="shared" si="18"/>
        <v/>
      </c>
      <c r="AH55" s="200">
        <f t="shared" si="4"/>
        <v>0</v>
      </c>
      <c r="AI55" s="201">
        <f t="shared" si="5"/>
        <v>235</v>
      </c>
      <c r="AJ55" s="201">
        <f t="shared" si="6"/>
        <v>0</v>
      </c>
      <c r="AK55" s="201">
        <f t="shared" si="7"/>
        <v>180</v>
      </c>
      <c r="AL55" s="218">
        <f t="shared" si="19"/>
        <v>0</v>
      </c>
      <c r="AM55" s="208">
        <f t="shared" si="9"/>
        <v>0</v>
      </c>
      <c r="AN55" s="208">
        <f t="shared" si="10"/>
        <v>235</v>
      </c>
      <c r="AO55" s="208">
        <f t="shared" si="11"/>
        <v>0</v>
      </c>
      <c r="AP55" s="208">
        <f t="shared" si="12"/>
        <v>180</v>
      </c>
      <c r="AQ55" s="214">
        <f t="shared" si="20"/>
        <v>0</v>
      </c>
      <c r="AR55" s="97">
        <f t="shared" si="22"/>
        <v>0</v>
      </c>
      <c r="AS55" s="78">
        <f t="shared" si="22"/>
        <v>0</v>
      </c>
      <c r="AT55" s="78">
        <f t="shared" si="22"/>
        <v>0</v>
      </c>
      <c r="AU55" s="78">
        <f t="shared" si="22"/>
        <v>0</v>
      </c>
      <c r="AV55" s="78">
        <f t="shared" si="22"/>
        <v>0</v>
      </c>
      <c r="AW55" s="78">
        <f t="shared" si="22"/>
        <v>0</v>
      </c>
      <c r="AX55" s="78">
        <f t="shared" si="22"/>
        <v>0</v>
      </c>
      <c r="AY55" s="78">
        <f t="shared" si="22"/>
        <v>0</v>
      </c>
      <c r="AZ55" s="78">
        <f t="shared" si="22"/>
        <v>0</v>
      </c>
      <c r="BA55" s="78">
        <f t="shared" si="22"/>
        <v>0</v>
      </c>
      <c r="BB55" s="78">
        <f t="shared" si="22"/>
        <v>0</v>
      </c>
      <c r="BC55" s="78">
        <f t="shared" si="22"/>
        <v>0</v>
      </c>
      <c r="BD55" s="94">
        <f t="shared" si="22"/>
        <v>0</v>
      </c>
      <c r="BE55" s="78">
        <f t="shared" si="22"/>
        <v>0</v>
      </c>
      <c r="BF55" s="78">
        <f t="shared" si="22"/>
        <v>0</v>
      </c>
      <c r="BG55" s="120">
        <f t="shared" si="21"/>
        <v>0</v>
      </c>
    </row>
    <row r="56" spans="3:59">
      <c r="C56" s="14">
        <f t="shared" si="15"/>
        <v>32</v>
      </c>
      <c r="D56" s="132"/>
      <c r="E56" s="133"/>
      <c r="F56" s="151"/>
      <c r="G56" s="137"/>
      <c r="H56" s="144"/>
      <c r="I56" s="139"/>
      <c r="J56" s="228"/>
      <c r="K56" s="229"/>
      <c r="L56" s="133"/>
      <c r="M56" s="144"/>
      <c r="N56" s="139"/>
      <c r="O56" s="230"/>
      <c r="P56" s="231"/>
      <c r="Q56" s="230"/>
      <c r="R56" s="170"/>
      <c r="S56" s="166"/>
      <c r="T56" s="145"/>
      <c r="U56" s="146"/>
      <c r="V56" s="146"/>
      <c r="W56" s="147"/>
      <c r="X56" s="182"/>
      <c r="Y56" s="148"/>
      <c r="Z56" s="149"/>
      <c r="AA56" s="150"/>
      <c r="AB56" s="176"/>
      <c r="AC56" s="84" t="str">
        <f t="shared" si="1"/>
        <v/>
      </c>
      <c r="AF56" s="224"/>
      <c r="AG56" s="189" t="str">
        <f t="shared" si="18"/>
        <v/>
      </c>
      <c r="AH56" s="200">
        <f t="shared" si="4"/>
        <v>0</v>
      </c>
      <c r="AI56" s="201">
        <f t="shared" si="5"/>
        <v>235</v>
      </c>
      <c r="AJ56" s="201">
        <f t="shared" si="6"/>
        <v>0</v>
      </c>
      <c r="AK56" s="201">
        <f t="shared" si="7"/>
        <v>180</v>
      </c>
      <c r="AL56" s="218">
        <f t="shared" si="19"/>
        <v>0</v>
      </c>
      <c r="AM56" s="208">
        <f t="shared" si="9"/>
        <v>0</v>
      </c>
      <c r="AN56" s="208">
        <f t="shared" si="10"/>
        <v>235</v>
      </c>
      <c r="AO56" s="208">
        <f t="shared" si="11"/>
        <v>0</v>
      </c>
      <c r="AP56" s="208">
        <f t="shared" si="12"/>
        <v>180</v>
      </c>
      <c r="AQ56" s="214">
        <f t="shared" si="20"/>
        <v>0</v>
      </c>
      <c r="AR56" s="97">
        <f t="shared" si="22"/>
        <v>0</v>
      </c>
      <c r="AS56" s="78">
        <f t="shared" si="22"/>
        <v>0</v>
      </c>
      <c r="AT56" s="78">
        <f t="shared" si="22"/>
        <v>0</v>
      </c>
      <c r="AU56" s="78">
        <f t="shared" si="22"/>
        <v>0</v>
      </c>
      <c r="AV56" s="78">
        <f t="shared" si="22"/>
        <v>0</v>
      </c>
      <c r="AW56" s="78">
        <f t="shared" si="22"/>
        <v>0</v>
      </c>
      <c r="AX56" s="78">
        <f t="shared" si="22"/>
        <v>0</v>
      </c>
      <c r="AY56" s="78">
        <f t="shared" si="22"/>
        <v>0</v>
      </c>
      <c r="AZ56" s="78">
        <f t="shared" si="22"/>
        <v>0</v>
      </c>
      <c r="BA56" s="78">
        <f t="shared" si="22"/>
        <v>0</v>
      </c>
      <c r="BB56" s="78">
        <f t="shared" si="22"/>
        <v>0</v>
      </c>
      <c r="BC56" s="78">
        <f t="shared" si="22"/>
        <v>0</v>
      </c>
      <c r="BD56" s="94">
        <f t="shared" si="22"/>
        <v>0</v>
      </c>
      <c r="BE56" s="78">
        <f t="shared" si="22"/>
        <v>0</v>
      </c>
      <c r="BF56" s="78">
        <f t="shared" si="22"/>
        <v>0</v>
      </c>
      <c r="BG56" s="120">
        <f t="shared" si="21"/>
        <v>0</v>
      </c>
    </row>
    <row r="57" spans="3:59">
      <c r="C57" s="14">
        <f t="shared" si="15"/>
        <v>33</v>
      </c>
      <c r="D57" s="132"/>
      <c r="E57" s="133"/>
      <c r="F57" s="151"/>
      <c r="G57" s="137"/>
      <c r="H57" s="144"/>
      <c r="I57" s="139"/>
      <c r="J57" s="228"/>
      <c r="K57" s="229"/>
      <c r="L57" s="133"/>
      <c r="M57" s="144"/>
      <c r="N57" s="139"/>
      <c r="O57" s="230"/>
      <c r="P57" s="231"/>
      <c r="Q57" s="230"/>
      <c r="R57" s="170"/>
      <c r="S57" s="166"/>
      <c r="T57" s="145"/>
      <c r="U57" s="146"/>
      <c r="V57" s="146"/>
      <c r="W57" s="147"/>
      <c r="X57" s="182"/>
      <c r="Y57" s="148"/>
      <c r="Z57" s="149"/>
      <c r="AA57" s="150"/>
      <c r="AB57" s="176"/>
      <c r="AC57" s="84" t="str">
        <f t="shared" si="1"/>
        <v/>
      </c>
      <c r="AF57" s="224"/>
      <c r="AG57" s="189" t="str">
        <f t="shared" si="18"/>
        <v/>
      </c>
      <c r="AH57" s="200">
        <f t="shared" si="4"/>
        <v>0</v>
      </c>
      <c r="AI57" s="201">
        <f t="shared" si="5"/>
        <v>235</v>
      </c>
      <c r="AJ57" s="201">
        <f t="shared" si="6"/>
        <v>0</v>
      </c>
      <c r="AK57" s="201">
        <f t="shared" si="7"/>
        <v>180</v>
      </c>
      <c r="AL57" s="218">
        <f t="shared" si="19"/>
        <v>0</v>
      </c>
      <c r="AM57" s="208">
        <f t="shared" si="9"/>
        <v>0</v>
      </c>
      <c r="AN57" s="208">
        <f t="shared" si="10"/>
        <v>235</v>
      </c>
      <c r="AO57" s="208">
        <f t="shared" si="11"/>
        <v>0</v>
      </c>
      <c r="AP57" s="208">
        <f t="shared" si="12"/>
        <v>180</v>
      </c>
      <c r="AQ57" s="214">
        <f t="shared" si="20"/>
        <v>0</v>
      </c>
      <c r="AR57" s="97">
        <f t="shared" si="22"/>
        <v>0</v>
      </c>
      <c r="AS57" s="78">
        <f t="shared" si="22"/>
        <v>0</v>
      </c>
      <c r="AT57" s="78">
        <f t="shared" si="22"/>
        <v>0</v>
      </c>
      <c r="AU57" s="78">
        <f t="shared" si="22"/>
        <v>0</v>
      </c>
      <c r="AV57" s="78">
        <f t="shared" si="22"/>
        <v>0</v>
      </c>
      <c r="AW57" s="78">
        <f t="shared" si="22"/>
        <v>0</v>
      </c>
      <c r="AX57" s="78">
        <f t="shared" si="22"/>
        <v>0</v>
      </c>
      <c r="AY57" s="78">
        <f t="shared" si="22"/>
        <v>0</v>
      </c>
      <c r="AZ57" s="78">
        <f t="shared" si="22"/>
        <v>0</v>
      </c>
      <c r="BA57" s="78">
        <f t="shared" si="22"/>
        <v>0</v>
      </c>
      <c r="BB57" s="78">
        <f t="shared" si="22"/>
        <v>0</v>
      </c>
      <c r="BC57" s="78">
        <f t="shared" si="22"/>
        <v>0</v>
      </c>
      <c r="BD57" s="94">
        <f t="shared" si="22"/>
        <v>0</v>
      </c>
      <c r="BE57" s="78">
        <f t="shared" si="22"/>
        <v>0</v>
      </c>
      <c r="BF57" s="78">
        <f t="shared" si="22"/>
        <v>0</v>
      </c>
      <c r="BG57" s="120">
        <f t="shared" si="21"/>
        <v>0</v>
      </c>
    </row>
    <row r="58" spans="3:59">
      <c r="C58" s="14">
        <f t="shared" si="15"/>
        <v>34</v>
      </c>
      <c r="D58" s="132"/>
      <c r="E58" s="133"/>
      <c r="F58" s="151"/>
      <c r="G58" s="137"/>
      <c r="H58" s="144"/>
      <c r="I58" s="139"/>
      <c r="J58" s="268"/>
      <c r="K58" s="269"/>
      <c r="L58" s="133"/>
      <c r="M58" s="144"/>
      <c r="N58" s="139"/>
      <c r="O58" s="253"/>
      <c r="P58" s="254"/>
      <c r="Q58" s="141"/>
      <c r="R58" s="170"/>
      <c r="S58" s="166"/>
      <c r="T58" s="145"/>
      <c r="U58" s="146"/>
      <c r="V58" s="146"/>
      <c r="W58" s="147"/>
      <c r="X58" s="182"/>
      <c r="Y58" s="148"/>
      <c r="Z58" s="149"/>
      <c r="AA58" s="150"/>
      <c r="AB58" s="176"/>
      <c r="AC58" s="84" t="str">
        <f t="shared" si="1"/>
        <v/>
      </c>
      <c r="AF58" s="224" t="str">
        <f t="shared" si="2"/>
        <v/>
      </c>
      <c r="AG58" s="189" t="str">
        <f t="shared" si="18"/>
        <v/>
      </c>
      <c r="AH58" s="200">
        <f t="shared" si="4"/>
        <v>0</v>
      </c>
      <c r="AI58" s="201">
        <f t="shared" si="5"/>
        <v>235</v>
      </c>
      <c r="AJ58" s="201">
        <f t="shared" si="6"/>
        <v>0</v>
      </c>
      <c r="AK58" s="201">
        <f t="shared" si="7"/>
        <v>180</v>
      </c>
      <c r="AL58" s="218">
        <f t="shared" si="19"/>
        <v>0</v>
      </c>
      <c r="AM58" s="208">
        <f t="shared" si="9"/>
        <v>0</v>
      </c>
      <c r="AN58" s="208">
        <f t="shared" si="10"/>
        <v>235</v>
      </c>
      <c r="AO58" s="208">
        <f t="shared" si="11"/>
        <v>0</v>
      </c>
      <c r="AP58" s="208">
        <f t="shared" si="12"/>
        <v>180</v>
      </c>
      <c r="AQ58" s="214">
        <f t="shared" si="20"/>
        <v>0</v>
      </c>
      <c r="AR58" s="97">
        <f t="shared" si="22"/>
        <v>0</v>
      </c>
      <c r="AS58" s="78">
        <f t="shared" si="22"/>
        <v>0</v>
      </c>
      <c r="AT58" s="78">
        <f t="shared" si="22"/>
        <v>0</v>
      </c>
      <c r="AU58" s="78">
        <f t="shared" si="22"/>
        <v>0</v>
      </c>
      <c r="AV58" s="78">
        <f t="shared" si="22"/>
        <v>0</v>
      </c>
      <c r="AW58" s="78">
        <f t="shared" si="22"/>
        <v>0</v>
      </c>
      <c r="AX58" s="78">
        <f t="shared" si="22"/>
        <v>0</v>
      </c>
      <c r="AY58" s="78">
        <f t="shared" si="22"/>
        <v>0</v>
      </c>
      <c r="AZ58" s="78">
        <f t="shared" si="22"/>
        <v>0</v>
      </c>
      <c r="BA58" s="78">
        <f t="shared" si="22"/>
        <v>0</v>
      </c>
      <c r="BB58" s="78">
        <f t="shared" si="22"/>
        <v>0</v>
      </c>
      <c r="BC58" s="78">
        <f t="shared" si="22"/>
        <v>0</v>
      </c>
      <c r="BD58" s="94">
        <f t="shared" si="22"/>
        <v>0</v>
      </c>
      <c r="BE58" s="78">
        <f t="shared" si="22"/>
        <v>0</v>
      </c>
      <c r="BF58" s="78">
        <f t="shared" si="22"/>
        <v>0</v>
      </c>
      <c r="BG58" s="120">
        <f t="shared" si="21"/>
        <v>0</v>
      </c>
    </row>
    <row r="59" spans="3:59">
      <c r="C59" s="14">
        <f t="shared" si="15"/>
        <v>35</v>
      </c>
      <c r="D59" s="132"/>
      <c r="E59" s="133"/>
      <c r="F59" s="151"/>
      <c r="G59" s="137"/>
      <c r="H59" s="144"/>
      <c r="I59" s="139"/>
      <c r="J59" s="268"/>
      <c r="K59" s="269"/>
      <c r="L59" s="133"/>
      <c r="M59" s="144"/>
      <c r="N59" s="139"/>
      <c r="O59" s="253"/>
      <c r="P59" s="254"/>
      <c r="Q59" s="141"/>
      <c r="R59" s="170"/>
      <c r="S59" s="166"/>
      <c r="T59" s="145"/>
      <c r="U59" s="146"/>
      <c r="V59" s="146"/>
      <c r="W59" s="147"/>
      <c r="X59" s="182"/>
      <c r="Y59" s="148"/>
      <c r="Z59" s="149"/>
      <c r="AA59" s="150"/>
      <c r="AB59" s="176"/>
      <c r="AC59" s="84" t="str">
        <f t="shared" si="1"/>
        <v/>
      </c>
      <c r="AF59" s="224" t="str">
        <f t="shared" si="2"/>
        <v/>
      </c>
      <c r="AG59" s="189" t="str">
        <f t="shared" si="18"/>
        <v/>
      </c>
      <c r="AH59" s="200">
        <f t="shared" si="4"/>
        <v>0</v>
      </c>
      <c r="AI59" s="201">
        <f t="shared" si="5"/>
        <v>235</v>
      </c>
      <c r="AJ59" s="201">
        <f t="shared" si="6"/>
        <v>0</v>
      </c>
      <c r="AK59" s="201">
        <f t="shared" si="7"/>
        <v>180</v>
      </c>
      <c r="AL59" s="218">
        <f t="shared" si="19"/>
        <v>0</v>
      </c>
      <c r="AM59" s="208">
        <f t="shared" si="9"/>
        <v>0</v>
      </c>
      <c r="AN59" s="208">
        <f t="shared" si="10"/>
        <v>235</v>
      </c>
      <c r="AO59" s="208">
        <f t="shared" si="11"/>
        <v>0</v>
      </c>
      <c r="AP59" s="208">
        <f t="shared" si="12"/>
        <v>180</v>
      </c>
      <c r="AQ59" s="214">
        <f t="shared" si="20"/>
        <v>0</v>
      </c>
      <c r="AR59" s="97">
        <f t="shared" si="22"/>
        <v>0</v>
      </c>
      <c r="AS59" s="78">
        <f t="shared" si="22"/>
        <v>0</v>
      </c>
      <c r="AT59" s="78">
        <f t="shared" si="22"/>
        <v>0</v>
      </c>
      <c r="AU59" s="78">
        <f t="shared" si="22"/>
        <v>0</v>
      </c>
      <c r="AV59" s="78">
        <f t="shared" si="22"/>
        <v>0</v>
      </c>
      <c r="AW59" s="78">
        <f t="shared" si="22"/>
        <v>0</v>
      </c>
      <c r="AX59" s="78">
        <f t="shared" si="22"/>
        <v>0</v>
      </c>
      <c r="AY59" s="78">
        <f t="shared" si="22"/>
        <v>0</v>
      </c>
      <c r="AZ59" s="78">
        <f t="shared" si="22"/>
        <v>0</v>
      </c>
      <c r="BA59" s="78">
        <f t="shared" si="22"/>
        <v>0</v>
      </c>
      <c r="BB59" s="78">
        <f t="shared" si="22"/>
        <v>0</v>
      </c>
      <c r="BC59" s="78">
        <f t="shared" si="22"/>
        <v>0</v>
      </c>
      <c r="BD59" s="94">
        <f t="shared" si="22"/>
        <v>0</v>
      </c>
      <c r="BE59" s="78">
        <f t="shared" si="22"/>
        <v>0</v>
      </c>
      <c r="BF59" s="78">
        <f t="shared" si="22"/>
        <v>0</v>
      </c>
      <c r="BG59" s="120">
        <f t="shared" si="21"/>
        <v>0</v>
      </c>
    </row>
    <row r="60" spans="3:59">
      <c r="C60" s="14">
        <f t="shared" si="15"/>
        <v>36</v>
      </c>
      <c r="D60" s="132"/>
      <c r="E60" s="133"/>
      <c r="F60" s="151"/>
      <c r="G60" s="137"/>
      <c r="H60" s="144"/>
      <c r="I60" s="139"/>
      <c r="J60" s="268"/>
      <c r="K60" s="269"/>
      <c r="L60" s="133"/>
      <c r="M60" s="144"/>
      <c r="N60" s="139"/>
      <c r="O60" s="253"/>
      <c r="P60" s="254"/>
      <c r="Q60" s="141"/>
      <c r="R60" s="170"/>
      <c r="S60" s="166"/>
      <c r="T60" s="145"/>
      <c r="U60" s="146"/>
      <c r="V60" s="146"/>
      <c r="W60" s="147"/>
      <c r="X60" s="182"/>
      <c r="Y60" s="148"/>
      <c r="Z60" s="149"/>
      <c r="AA60" s="150"/>
      <c r="AB60" s="176"/>
      <c r="AC60" s="84" t="str">
        <f t="shared" si="1"/>
        <v/>
      </c>
      <c r="AF60" s="224" t="str">
        <f t="shared" si="2"/>
        <v/>
      </c>
      <c r="AG60" s="189" t="str">
        <f t="shared" si="18"/>
        <v/>
      </c>
      <c r="AH60" s="200">
        <f t="shared" si="4"/>
        <v>0</v>
      </c>
      <c r="AI60" s="201">
        <f t="shared" si="5"/>
        <v>235</v>
      </c>
      <c r="AJ60" s="201">
        <f t="shared" si="6"/>
        <v>0</v>
      </c>
      <c r="AK60" s="201">
        <f t="shared" si="7"/>
        <v>180</v>
      </c>
      <c r="AL60" s="218">
        <f t="shared" si="19"/>
        <v>0</v>
      </c>
      <c r="AM60" s="208">
        <f t="shared" si="9"/>
        <v>0</v>
      </c>
      <c r="AN60" s="208">
        <f t="shared" si="10"/>
        <v>235</v>
      </c>
      <c r="AO60" s="208">
        <f t="shared" si="11"/>
        <v>0</v>
      </c>
      <c r="AP60" s="208">
        <f t="shared" si="12"/>
        <v>180</v>
      </c>
      <c r="AQ60" s="214">
        <f t="shared" si="20"/>
        <v>0</v>
      </c>
      <c r="AR60" s="97">
        <f t="shared" si="22"/>
        <v>0</v>
      </c>
      <c r="AS60" s="78">
        <f t="shared" si="22"/>
        <v>0</v>
      </c>
      <c r="AT60" s="78">
        <f t="shared" si="22"/>
        <v>0</v>
      </c>
      <c r="AU60" s="78">
        <f t="shared" si="22"/>
        <v>0</v>
      </c>
      <c r="AV60" s="78">
        <f t="shared" si="22"/>
        <v>0</v>
      </c>
      <c r="AW60" s="78">
        <f t="shared" si="22"/>
        <v>0</v>
      </c>
      <c r="AX60" s="78">
        <f t="shared" si="22"/>
        <v>0</v>
      </c>
      <c r="AY60" s="78">
        <f t="shared" si="22"/>
        <v>0</v>
      </c>
      <c r="AZ60" s="78">
        <f t="shared" si="22"/>
        <v>0</v>
      </c>
      <c r="BA60" s="78">
        <f t="shared" si="22"/>
        <v>0</v>
      </c>
      <c r="BB60" s="78">
        <f t="shared" si="22"/>
        <v>0</v>
      </c>
      <c r="BC60" s="78">
        <f t="shared" si="22"/>
        <v>0</v>
      </c>
      <c r="BD60" s="94">
        <f t="shared" si="22"/>
        <v>0</v>
      </c>
      <c r="BE60" s="78">
        <f t="shared" si="22"/>
        <v>0</v>
      </c>
      <c r="BF60" s="78">
        <f t="shared" si="22"/>
        <v>0</v>
      </c>
      <c r="BG60" s="120">
        <f t="shared" si="21"/>
        <v>0</v>
      </c>
    </row>
    <row r="61" spans="3:59">
      <c r="C61" s="14">
        <f t="shared" si="15"/>
        <v>37</v>
      </c>
      <c r="D61" s="132"/>
      <c r="E61" s="133"/>
      <c r="F61" s="151"/>
      <c r="G61" s="137"/>
      <c r="H61" s="144"/>
      <c r="I61" s="139"/>
      <c r="J61" s="268"/>
      <c r="K61" s="269"/>
      <c r="L61" s="133"/>
      <c r="M61" s="144"/>
      <c r="N61" s="139"/>
      <c r="O61" s="253"/>
      <c r="P61" s="254"/>
      <c r="Q61" s="141"/>
      <c r="R61" s="170"/>
      <c r="S61" s="166"/>
      <c r="T61" s="145"/>
      <c r="U61" s="146"/>
      <c r="V61" s="146"/>
      <c r="W61" s="147"/>
      <c r="X61" s="182"/>
      <c r="Y61" s="148"/>
      <c r="Z61" s="149"/>
      <c r="AA61" s="150"/>
      <c r="AB61" s="176"/>
      <c r="AC61" s="84" t="str">
        <f t="shared" si="1"/>
        <v/>
      </c>
      <c r="AF61" s="224" t="str">
        <f t="shared" si="2"/>
        <v/>
      </c>
      <c r="AG61" s="189" t="str">
        <f t="shared" si="18"/>
        <v/>
      </c>
      <c r="AH61" s="200">
        <f t="shared" si="4"/>
        <v>0</v>
      </c>
      <c r="AI61" s="201">
        <f t="shared" si="5"/>
        <v>235</v>
      </c>
      <c r="AJ61" s="201">
        <f t="shared" si="6"/>
        <v>0</v>
      </c>
      <c r="AK61" s="201">
        <f t="shared" si="7"/>
        <v>180</v>
      </c>
      <c r="AL61" s="218">
        <f t="shared" si="19"/>
        <v>0</v>
      </c>
      <c r="AM61" s="208">
        <f t="shared" si="9"/>
        <v>0</v>
      </c>
      <c r="AN61" s="208">
        <f t="shared" si="10"/>
        <v>235</v>
      </c>
      <c r="AO61" s="208">
        <f t="shared" si="11"/>
        <v>0</v>
      </c>
      <c r="AP61" s="208">
        <f t="shared" si="12"/>
        <v>180</v>
      </c>
      <c r="AQ61" s="214">
        <f t="shared" si="20"/>
        <v>0</v>
      </c>
      <c r="AR61" s="97">
        <f t="shared" si="22"/>
        <v>0</v>
      </c>
      <c r="AS61" s="78">
        <f t="shared" si="22"/>
        <v>0</v>
      </c>
      <c r="AT61" s="78">
        <f t="shared" si="22"/>
        <v>0</v>
      </c>
      <c r="AU61" s="78">
        <f t="shared" si="22"/>
        <v>0</v>
      </c>
      <c r="AV61" s="78">
        <f t="shared" si="22"/>
        <v>0</v>
      </c>
      <c r="AW61" s="78">
        <f t="shared" si="22"/>
        <v>0</v>
      </c>
      <c r="AX61" s="78">
        <f t="shared" si="22"/>
        <v>0</v>
      </c>
      <c r="AY61" s="78">
        <f t="shared" si="22"/>
        <v>0</v>
      </c>
      <c r="AZ61" s="78">
        <f t="shared" si="22"/>
        <v>0</v>
      </c>
      <c r="BA61" s="78">
        <f t="shared" si="22"/>
        <v>0</v>
      </c>
      <c r="BB61" s="78">
        <f t="shared" si="22"/>
        <v>0</v>
      </c>
      <c r="BC61" s="78">
        <f t="shared" si="22"/>
        <v>0</v>
      </c>
      <c r="BD61" s="94">
        <f t="shared" si="22"/>
        <v>0</v>
      </c>
      <c r="BE61" s="78">
        <f t="shared" si="22"/>
        <v>0</v>
      </c>
      <c r="BF61" s="78">
        <f t="shared" si="22"/>
        <v>0</v>
      </c>
      <c r="BG61" s="120">
        <f t="shared" si="21"/>
        <v>0</v>
      </c>
    </row>
    <row r="62" spans="3:59">
      <c r="C62" s="14">
        <f t="shared" si="15"/>
        <v>38</v>
      </c>
      <c r="D62" s="132"/>
      <c r="E62" s="133"/>
      <c r="F62" s="151"/>
      <c r="G62" s="137"/>
      <c r="H62" s="144"/>
      <c r="I62" s="139"/>
      <c r="J62" s="268"/>
      <c r="K62" s="269"/>
      <c r="L62" s="133"/>
      <c r="M62" s="144"/>
      <c r="N62" s="139"/>
      <c r="O62" s="253"/>
      <c r="P62" s="254"/>
      <c r="Q62" s="141"/>
      <c r="R62" s="170"/>
      <c r="S62" s="166"/>
      <c r="T62" s="145"/>
      <c r="U62" s="146"/>
      <c r="V62" s="146"/>
      <c r="W62" s="147"/>
      <c r="X62" s="182"/>
      <c r="Y62" s="148"/>
      <c r="Z62" s="149"/>
      <c r="AA62" s="150"/>
      <c r="AB62" s="176"/>
      <c r="AC62" s="84" t="str">
        <f t="shared" si="1"/>
        <v/>
      </c>
      <c r="AF62" s="224" t="str">
        <f t="shared" si="2"/>
        <v/>
      </c>
      <c r="AG62" s="189" t="str">
        <f t="shared" si="18"/>
        <v/>
      </c>
      <c r="AH62" s="200">
        <f t="shared" si="4"/>
        <v>0</v>
      </c>
      <c r="AI62" s="201">
        <f t="shared" si="5"/>
        <v>235</v>
      </c>
      <c r="AJ62" s="201">
        <f t="shared" si="6"/>
        <v>0</v>
      </c>
      <c r="AK62" s="201">
        <f t="shared" si="7"/>
        <v>180</v>
      </c>
      <c r="AL62" s="218">
        <f t="shared" si="19"/>
        <v>0</v>
      </c>
      <c r="AM62" s="208">
        <f t="shared" si="9"/>
        <v>0</v>
      </c>
      <c r="AN62" s="208">
        <f t="shared" si="10"/>
        <v>235</v>
      </c>
      <c r="AO62" s="208">
        <f t="shared" si="11"/>
        <v>0</v>
      </c>
      <c r="AP62" s="208">
        <f t="shared" si="12"/>
        <v>180</v>
      </c>
      <c r="AQ62" s="214">
        <f t="shared" si="20"/>
        <v>0</v>
      </c>
      <c r="AR62" s="97">
        <f t="shared" si="22"/>
        <v>0</v>
      </c>
      <c r="AS62" s="78">
        <f t="shared" si="22"/>
        <v>0</v>
      </c>
      <c r="AT62" s="78">
        <f t="shared" si="22"/>
        <v>0</v>
      </c>
      <c r="AU62" s="78">
        <f t="shared" si="22"/>
        <v>0</v>
      </c>
      <c r="AV62" s="78">
        <f t="shared" si="22"/>
        <v>0</v>
      </c>
      <c r="AW62" s="78">
        <f t="shared" si="22"/>
        <v>0</v>
      </c>
      <c r="AX62" s="78">
        <f t="shared" si="22"/>
        <v>0</v>
      </c>
      <c r="AY62" s="78">
        <f t="shared" si="22"/>
        <v>0</v>
      </c>
      <c r="AZ62" s="78">
        <f t="shared" si="22"/>
        <v>0</v>
      </c>
      <c r="BA62" s="78">
        <f t="shared" si="22"/>
        <v>0</v>
      </c>
      <c r="BB62" s="78">
        <f t="shared" si="22"/>
        <v>0</v>
      </c>
      <c r="BC62" s="78">
        <f t="shared" si="22"/>
        <v>0</v>
      </c>
      <c r="BD62" s="94">
        <f t="shared" si="22"/>
        <v>0</v>
      </c>
      <c r="BE62" s="78">
        <f t="shared" si="22"/>
        <v>0</v>
      </c>
      <c r="BF62" s="78">
        <f t="shared" si="22"/>
        <v>0</v>
      </c>
      <c r="BG62" s="120">
        <f t="shared" si="21"/>
        <v>0</v>
      </c>
    </row>
    <row r="63" spans="3:59">
      <c r="C63" s="14">
        <f t="shared" si="15"/>
        <v>39</v>
      </c>
      <c r="D63" s="132"/>
      <c r="E63" s="133"/>
      <c r="F63" s="151"/>
      <c r="G63" s="137"/>
      <c r="H63" s="144"/>
      <c r="I63" s="139"/>
      <c r="J63" s="268"/>
      <c r="K63" s="269"/>
      <c r="L63" s="133"/>
      <c r="M63" s="144"/>
      <c r="N63" s="139"/>
      <c r="O63" s="253"/>
      <c r="P63" s="254"/>
      <c r="Q63" s="141"/>
      <c r="R63" s="170"/>
      <c r="S63" s="166"/>
      <c r="T63" s="145"/>
      <c r="U63" s="146"/>
      <c r="V63" s="146"/>
      <c r="W63" s="147"/>
      <c r="X63" s="182"/>
      <c r="Y63" s="148"/>
      <c r="Z63" s="149"/>
      <c r="AA63" s="150"/>
      <c r="AB63" s="176"/>
      <c r="AC63" s="84" t="str">
        <f t="shared" si="1"/>
        <v/>
      </c>
      <c r="AF63" s="224" t="str">
        <f t="shared" si="2"/>
        <v/>
      </c>
      <c r="AG63" s="189" t="str">
        <f t="shared" si="18"/>
        <v/>
      </c>
      <c r="AH63" s="200">
        <f t="shared" si="4"/>
        <v>0</v>
      </c>
      <c r="AI63" s="201">
        <f t="shared" si="5"/>
        <v>235</v>
      </c>
      <c r="AJ63" s="201">
        <f t="shared" si="6"/>
        <v>0</v>
      </c>
      <c r="AK63" s="201">
        <f t="shared" si="7"/>
        <v>180</v>
      </c>
      <c r="AL63" s="218">
        <f t="shared" si="19"/>
        <v>0</v>
      </c>
      <c r="AM63" s="208">
        <f t="shared" si="9"/>
        <v>0</v>
      </c>
      <c r="AN63" s="208">
        <f t="shared" si="10"/>
        <v>235</v>
      </c>
      <c r="AO63" s="208">
        <f t="shared" si="11"/>
        <v>0</v>
      </c>
      <c r="AP63" s="208">
        <f t="shared" si="12"/>
        <v>180</v>
      </c>
      <c r="AQ63" s="214">
        <f t="shared" si="20"/>
        <v>0</v>
      </c>
      <c r="AR63" s="97">
        <f t="shared" si="22"/>
        <v>0</v>
      </c>
      <c r="AS63" s="78">
        <f t="shared" si="22"/>
        <v>0</v>
      </c>
      <c r="AT63" s="78">
        <f t="shared" si="22"/>
        <v>0</v>
      </c>
      <c r="AU63" s="78">
        <f t="shared" si="22"/>
        <v>0</v>
      </c>
      <c r="AV63" s="78">
        <f t="shared" si="22"/>
        <v>0</v>
      </c>
      <c r="AW63" s="78">
        <f t="shared" si="22"/>
        <v>0</v>
      </c>
      <c r="AX63" s="78">
        <f t="shared" si="22"/>
        <v>0</v>
      </c>
      <c r="AY63" s="78">
        <f t="shared" si="22"/>
        <v>0</v>
      </c>
      <c r="AZ63" s="78">
        <f t="shared" si="22"/>
        <v>0</v>
      </c>
      <c r="BA63" s="78">
        <f t="shared" si="22"/>
        <v>0</v>
      </c>
      <c r="BB63" s="78">
        <f t="shared" si="22"/>
        <v>0</v>
      </c>
      <c r="BC63" s="78">
        <f t="shared" si="22"/>
        <v>0</v>
      </c>
      <c r="BD63" s="94">
        <f t="shared" si="22"/>
        <v>0</v>
      </c>
      <c r="BE63" s="78">
        <f t="shared" si="22"/>
        <v>0</v>
      </c>
      <c r="BF63" s="78">
        <f t="shared" si="22"/>
        <v>0</v>
      </c>
      <c r="BG63" s="120">
        <f t="shared" si="21"/>
        <v>0</v>
      </c>
    </row>
    <row r="64" spans="3:59" ht="13.5" thickBot="1">
      <c r="C64" s="12">
        <f t="shared" si="15"/>
        <v>40</v>
      </c>
      <c r="D64" s="134"/>
      <c r="E64" s="135"/>
      <c r="F64" s="152"/>
      <c r="G64" s="138"/>
      <c r="H64" s="153"/>
      <c r="I64" s="140"/>
      <c r="J64" s="277"/>
      <c r="K64" s="278"/>
      <c r="L64" s="135"/>
      <c r="M64" s="153"/>
      <c r="N64" s="140"/>
      <c r="O64" s="277"/>
      <c r="P64" s="278"/>
      <c r="Q64" s="142"/>
      <c r="R64" s="171"/>
      <c r="S64" s="167"/>
      <c r="T64" s="154"/>
      <c r="U64" s="155"/>
      <c r="V64" s="155"/>
      <c r="W64" s="156"/>
      <c r="X64" s="183"/>
      <c r="Y64" s="157"/>
      <c r="Z64" s="158"/>
      <c r="AA64" s="159"/>
      <c r="AB64" s="177"/>
      <c r="AC64" s="84" t="str">
        <f t="shared" si="1"/>
        <v/>
      </c>
      <c r="AF64" s="224" t="str">
        <f t="shared" si="2"/>
        <v/>
      </c>
      <c r="AG64" s="189" t="str">
        <f t="shared" si="18"/>
        <v/>
      </c>
      <c r="AH64" s="202">
        <f t="shared" si="4"/>
        <v>0</v>
      </c>
      <c r="AI64" s="203">
        <f t="shared" si="5"/>
        <v>235</v>
      </c>
      <c r="AJ64" s="203">
        <f t="shared" si="6"/>
        <v>0</v>
      </c>
      <c r="AK64" s="203">
        <f t="shared" si="7"/>
        <v>180</v>
      </c>
      <c r="AL64" s="219">
        <f t="shared" si="19"/>
        <v>0</v>
      </c>
      <c r="AM64" s="234">
        <f t="shared" si="9"/>
        <v>0</v>
      </c>
      <c r="AN64" s="234">
        <f t="shared" si="10"/>
        <v>235</v>
      </c>
      <c r="AO64" s="234">
        <f t="shared" si="11"/>
        <v>0</v>
      </c>
      <c r="AP64" s="234">
        <f t="shared" si="12"/>
        <v>180</v>
      </c>
      <c r="AQ64" s="235">
        <f t="shared" si="20"/>
        <v>0</v>
      </c>
      <c r="AR64" s="236">
        <f t="shared" si="22"/>
        <v>0</v>
      </c>
      <c r="AS64" s="237">
        <f t="shared" si="22"/>
        <v>0</v>
      </c>
      <c r="AT64" s="237">
        <f t="shared" si="22"/>
        <v>0</v>
      </c>
      <c r="AU64" s="237">
        <f t="shared" si="22"/>
        <v>0</v>
      </c>
      <c r="AV64" s="237">
        <f t="shared" si="22"/>
        <v>0</v>
      </c>
      <c r="AW64" s="237">
        <f t="shared" si="22"/>
        <v>0</v>
      </c>
      <c r="AX64" s="237">
        <f t="shared" si="22"/>
        <v>0</v>
      </c>
      <c r="AY64" s="237">
        <f t="shared" si="22"/>
        <v>0</v>
      </c>
      <c r="AZ64" s="237">
        <f t="shared" si="22"/>
        <v>0</v>
      </c>
      <c r="BA64" s="237">
        <f t="shared" si="22"/>
        <v>0</v>
      </c>
      <c r="BB64" s="237">
        <f t="shared" si="22"/>
        <v>0</v>
      </c>
      <c r="BC64" s="237">
        <f t="shared" si="22"/>
        <v>0</v>
      </c>
      <c r="BD64" s="238">
        <f t="shared" si="22"/>
        <v>0</v>
      </c>
      <c r="BE64" s="237">
        <f t="shared" si="22"/>
        <v>0</v>
      </c>
      <c r="BF64" s="237">
        <f t="shared" si="22"/>
        <v>0</v>
      </c>
      <c r="BG64" s="121">
        <f t="shared" si="21"/>
        <v>0</v>
      </c>
    </row>
    <row r="65" spans="3:59" ht="15.75" customHeight="1" thickBot="1">
      <c r="J65" s="28"/>
      <c r="K65" s="28"/>
      <c r="U65" s="275" t="s">
        <v>84</v>
      </c>
      <c r="V65" s="276"/>
      <c r="W65" s="276"/>
      <c r="X65" s="276"/>
      <c r="Y65" s="276"/>
      <c r="Z65" s="276"/>
      <c r="AA65" s="276"/>
      <c r="AB65" s="276"/>
      <c r="AC65" s="86">
        <f>IF(SUM(AC25:AC64)=0,0,SUM(AC25:AC64))</f>
        <v>0</v>
      </c>
      <c r="AG65" s="108">
        <f>AC65-BG66</f>
        <v>0</v>
      </c>
      <c r="AH65" s="109" t="s">
        <v>81</v>
      </c>
      <c r="AI65" s="109"/>
      <c r="AJ65" s="35"/>
      <c r="AK65" s="35"/>
      <c r="AL65" s="35"/>
      <c r="AM65" s="35"/>
      <c r="AN65" s="35"/>
      <c r="AO65" s="35"/>
      <c r="AP65" s="35"/>
      <c r="AQ65" s="35"/>
      <c r="AR65" s="103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5"/>
      <c r="BD65" s="105"/>
      <c r="BE65" s="105" t="s">
        <v>104</v>
      </c>
      <c r="BF65" s="106">
        <f>SUM(AR25:BF64)</f>
        <v>0</v>
      </c>
      <c r="BG65" s="122"/>
    </row>
    <row r="66" spans="3:59" ht="15.75" customHeight="1" thickBot="1">
      <c r="C66" s="126" t="s">
        <v>42</v>
      </c>
      <c r="G66" s="110"/>
      <c r="I66" s="126" t="s">
        <v>25</v>
      </c>
      <c r="N66" s="126" t="s">
        <v>83</v>
      </c>
      <c r="U66" s="275" t="s">
        <v>127</v>
      </c>
      <c r="V66" s="276"/>
      <c r="W66" s="276"/>
      <c r="X66" s="276"/>
      <c r="Y66" s="276"/>
      <c r="Z66" s="276"/>
      <c r="AA66" s="276"/>
      <c r="AB66" s="276"/>
      <c r="AC66" s="86">
        <f>IF((AC65*(1+AG66))="","",(AC65*(1+AG66)))</f>
        <v>0</v>
      </c>
      <c r="AG66" s="129">
        <v>0.1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100">
        <f>SUM(BG25:BG64)</f>
        <v>0</v>
      </c>
    </row>
    <row r="67" spans="3:59" ht="12.75" customHeight="1" thickBot="1">
      <c r="C67" s="1" t="s">
        <v>115</v>
      </c>
      <c r="I67" s="1" t="s">
        <v>26</v>
      </c>
      <c r="L67" s="18" t="s">
        <v>29</v>
      </c>
      <c r="N67" s="1" t="s">
        <v>125</v>
      </c>
      <c r="AC67" s="88"/>
    </row>
    <row r="68" spans="3:59" ht="12.75" customHeight="1">
      <c r="C68" s="1" t="s">
        <v>116</v>
      </c>
      <c r="I68" s="17" t="s">
        <v>27</v>
      </c>
      <c r="L68" s="18" t="s">
        <v>28</v>
      </c>
      <c r="N68" s="1" t="s">
        <v>36</v>
      </c>
      <c r="U68" s="288" t="s">
        <v>37</v>
      </c>
      <c r="V68" s="289"/>
      <c r="W68" s="289"/>
      <c r="X68" s="289"/>
      <c r="Y68" s="289"/>
      <c r="Z68" s="290"/>
    </row>
    <row r="69" spans="3:59" ht="12.75" customHeight="1">
      <c r="C69" s="1" t="s">
        <v>105</v>
      </c>
      <c r="I69" s="1" t="s">
        <v>30</v>
      </c>
      <c r="L69" s="18" t="s">
        <v>31</v>
      </c>
      <c r="N69" s="125" t="s">
        <v>32</v>
      </c>
      <c r="U69" s="291"/>
      <c r="V69" s="292"/>
      <c r="W69" s="292"/>
      <c r="X69" s="292"/>
      <c r="Y69" s="292"/>
      <c r="Z69" s="293"/>
    </row>
    <row r="70" spans="3:59" ht="12.75" customHeight="1" thickBot="1">
      <c r="C70" s="1" t="s">
        <v>117</v>
      </c>
      <c r="N70" s="1" t="s">
        <v>33</v>
      </c>
      <c r="U70" s="294"/>
      <c r="V70" s="295"/>
      <c r="W70" s="295"/>
      <c r="X70" s="295"/>
      <c r="Y70" s="295"/>
      <c r="Z70" s="296"/>
    </row>
    <row r="71" spans="3:59" ht="12.75" customHeight="1">
      <c r="C71" s="1" t="s">
        <v>118</v>
      </c>
      <c r="N71" s="1" t="s">
        <v>34</v>
      </c>
    </row>
    <row r="72" spans="3:59" ht="12.75" customHeight="1">
      <c r="C72" s="1" t="s">
        <v>106</v>
      </c>
    </row>
    <row r="73" spans="3:59" ht="12.75" customHeight="1">
      <c r="C73" s="1" t="s">
        <v>119</v>
      </c>
    </row>
    <row r="74" spans="3:59">
      <c r="C74" s="1" t="s">
        <v>120</v>
      </c>
    </row>
    <row r="75" spans="3:59">
      <c r="C75" s="16" t="s">
        <v>107</v>
      </c>
    </row>
    <row r="76" spans="3:59" ht="5.25" customHeight="1"/>
    <row r="79" spans="3:59">
      <c r="H79" s="6"/>
      <c r="M79" s="6"/>
    </row>
    <row r="80" spans="3:59" hidden="1">
      <c r="F80" s="93" t="s">
        <v>51</v>
      </c>
      <c r="G80" s="3"/>
      <c r="H80" s="6">
        <v>44005</v>
      </c>
      <c r="I80" s="3"/>
      <c r="J80" s="3"/>
      <c r="K80" s="3"/>
      <c r="L80" s="3"/>
      <c r="M80" s="6">
        <v>44009</v>
      </c>
      <c r="N80" s="3"/>
      <c r="O80" s="3"/>
      <c r="P80" s="3"/>
      <c r="Q80" s="3"/>
      <c r="R80" s="163" t="s">
        <v>90</v>
      </c>
      <c r="S80" s="3" t="s">
        <v>69</v>
      </c>
      <c r="T80" s="3" t="s">
        <v>9</v>
      </c>
      <c r="U80" s="3"/>
      <c r="V80" s="3"/>
      <c r="W80" s="163"/>
      <c r="X80" s="163"/>
      <c r="Y80" s="3"/>
      <c r="Z80" s="3"/>
      <c r="AA80" s="3"/>
      <c r="AB80" s="163"/>
    </row>
    <row r="81" spans="6:28" hidden="1">
      <c r="F81" s="93" t="s">
        <v>52</v>
      </c>
      <c r="G81" s="3"/>
      <c r="H81" s="6">
        <v>44006</v>
      </c>
      <c r="I81" s="3"/>
      <c r="J81" s="3"/>
      <c r="K81" s="3"/>
      <c r="L81" s="3"/>
      <c r="M81" s="6">
        <v>44010</v>
      </c>
      <c r="N81" s="3"/>
      <c r="O81" s="3"/>
      <c r="P81" s="3"/>
      <c r="Q81" s="3"/>
      <c r="R81" s="163" t="s">
        <v>91</v>
      </c>
      <c r="S81" s="3" t="s">
        <v>70</v>
      </c>
      <c r="T81" s="3" t="s">
        <v>10</v>
      </c>
      <c r="U81" s="3"/>
      <c r="V81" s="3"/>
      <c r="W81" s="163"/>
      <c r="X81" s="163"/>
      <c r="Y81" s="3"/>
      <c r="Z81" s="3"/>
      <c r="AA81" s="3"/>
      <c r="AB81" s="163"/>
    </row>
    <row r="82" spans="6:28" hidden="1">
      <c r="F82" s="93" t="s">
        <v>53</v>
      </c>
      <c r="G82" s="3"/>
      <c r="H82" s="6">
        <v>44007</v>
      </c>
      <c r="I82" s="3"/>
      <c r="J82" s="3"/>
      <c r="K82" s="3"/>
      <c r="L82" s="3"/>
      <c r="M82" s="6">
        <v>44011</v>
      </c>
      <c r="N82" s="3"/>
      <c r="O82" s="3"/>
      <c r="P82" s="3"/>
      <c r="Q82" s="3"/>
      <c r="R82" s="3"/>
      <c r="S82" s="163"/>
      <c r="T82" s="3"/>
      <c r="U82" s="3"/>
      <c r="V82" s="3"/>
      <c r="W82" s="163"/>
      <c r="X82" s="163"/>
      <c r="Y82" s="3"/>
      <c r="Z82" s="3"/>
      <c r="AA82" s="3"/>
      <c r="AB82" s="163"/>
    </row>
    <row r="83" spans="6:28" hidden="1">
      <c r="F83" s="93" t="s">
        <v>54</v>
      </c>
      <c r="G83" s="3"/>
      <c r="H83" s="6">
        <v>44008</v>
      </c>
      <c r="I83" s="3"/>
      <c r="J83" s="3"/>
      <c r="K83" s="3"/>
      <c r="L83" s="3"/>
      <c r="M83" s="6">
        <v>44012</v>
      </c>
      <c r="N83" s="3"/>
      <c r="O83" s="3"/>
      <c r="P83" s="3"/>
      <c r="Q83" s="3"/>
      <c r="R83" s="3"/>
      <c r="S83" s="163"/>
      <c r="T83" s="3"/>
      <c r="U83" s="3"/>
      <c r="V83" s="3"/>
      <c r="W83" s="163"/>
      <c r="X83" s="163"/>
      <c r="Y83" s="3"/>
      <c r="Z83" s="3"/>
      <c r="AA83" s="3"/>
      <c r="AB83" s="163"/>
    </row>
    <row r="84" spans="6:28" hidden="1">
      <c r="F84" s="93" t="s">
        <v>55</v>
      </c>
      <c r="G84" s="3"/>
      <c r="H84" s="6">
        <v>44009</v>
      </c>
      <c r="I84" s="3"/>
      <c r="J84" s="3"/>
      <c r="K84" s="3"/>
      <c r="L84" s="3"/>
      <c r="M84" s="6">
        <v>44013</v>
      </c>
      <c r="N84" s="3"/>
      <c r="O84" s="3"/>
      <c r="P84" s="3"/>
      <c r="Q84" s="3"/>
      <c r="R84" s="3"/>
      <c r="S84" s="163"/>
      <c r="T84" s="3"/>
      <c r="U84" s="3"/>
      <c r="V84" s="3"/>
      <c r="W84" s="163"/>
      <c r="X84" s="163"/>
      <c r="Y84" s="3"/>
      <c r="Z84" s="3"/>
      <c r="AA84" s="3"/>
      <c r="AB84" s="163"/>
    </row>
    <row r="85" spans="6:28" hidden="1">
      <c r="F85" s="93" t="s">
        <v>56</v>
      </c>
      <c r="G85" s="3"/>
      <c r="H85" s="3"/>
      <c r="I85" s="3"/>
      <c r="J85" s="3"/>
      <c r="K85" s="3"/>
      <c r="L85" s="3"/>
      <c r="M85" s="6">
        <v>44014</v>
      </c>
      <c r="N85" s="3"/>
      <c r="O85" s="3"/>
      <c r="P85" s="3"/>
      <c r="Q85" s="3"/>
      <c r="R85" s="3"/>
      <c r="S85" s="163"/>
      <c r="T85" s="3"/>
      <c r="U85" s="3"/>
      <c r="V85" s="3"/>
      <c r="W85" s="163"/>
      <c r="X85" s="163"/>
      <c r="Y85" s="3"/>
      <c r="Z85" s="3"/>
      <c r="AA85" s="3"/>
      <c r="AB85" s="163"/>
    </row>
    <row r="86" spans="6:28" hidden="1">
      <c r="F86" s="93" t="s">
        <v>57</v>
      </c>
      <c r="G86" s="3"/>
      <c r="H86" s="3"/>
      <c r="I86" s="3"/>
      <c r="J86" s="3"/>
      <c r="K86" s="3"/>
      <c r="L86" s="3"/>
      <c r="M86" s="6"/>
      <c r="N86" s="3"/>
      <c r="O86" s="3"/>
      <c r="P86" s="3"/>
      <c r="Q86" s="3"/>
      <c r="R86" s="3"/>
      <c r="S86" s="163"/>
      <c r="T86" s="3"/>
      <c r="U86" s="3"/>
      <c r="V86" s="3"/>
      <c r="W86" s="163"/>
      <c r="X86" s="163"/>
      <c r="Y86" s="3"/>
      <c r="Z86" s="3"/>
      <c r="AA86" s="3"/>
      <c r="AB86" s="163"/>
    </row>
    <row r="87" spans="6:28" hidden="1">
      <c r="F87" s="93" t="s">
        <v>58</v>
      </c>
      <c r="G87" s="3"/>
      <c r="H87" s="3"/>
      <c r="I87" s="3"/>
      <c r="J87" s="3"/>
      <c r="K87" s="3"/>
      <c r="L87" s="3"/>
      <c r="M87" s="6"/>
      <c r="N87" s="3"/>
      <c r="O87" s="3"/>
      <c r="P87" s="3"/>
      <c r="Q87" s="3"/>
      <c r="R87" s="3"/>
      <c r="S87" s="163"/>
      <c r="T87" s="3"/>
      <c r="U87" s="3"/>
      <c r="V87" s="3"/>
      <c r="W87" s="163"/>
      <c r="X87" s="163"/>
      <c r="Y87" s="3"/>
      <c r="Z87" s="3"/>
      <c r="AA87" s="3"/>
      <c r="AB87" s="163"/>
    </row>
    <row r="88" spans="6:28" hidden="1">
      <c r="F88" s="93" t="s">
        <v>59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63"/>
      <c r="T88" s="3"/>
      <c r="U88" s="3"/>
      <c r="V88" s="3"/>
      <c r="W88" s="163"/>
      <c r="X88" s="163"/>
      <c r="Y88" s="3"/>
      <c r="Z88" s="3"/>
      <c r="AA88" s="3"/>
      <c r="AB88" s="163"/>
    </row>
    <row r="89" spans="6:28" hidden="1">
      <c r="F89" s="93" t="s">
        <v>60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63"/>
      <c r="T89" s="3"/>
      <c r="U89" s="3"/>
      <c r="V89" s="3"/>
      <c r="W89" s="163"/>
      <c r="X89" s="163"/>
      <c r="Y89" s="3"/>
      <c r="Z89" s="3"/>
      <c r="AA89" s="3"/>
      <c r="AB89" s="163"/>
    </row>
    <row r="90" spans="6:28" hidden="1">
      <c r="F90" s="93" t="s">
        <v>61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63"/>
      <c r="T90" s="3"/>
      <c r="U90" s="3"/>
      <c r="V90" s="3"/>
      <c r="W90" s="163"/>
      <c r="X90" s="163"/>
      <c r="Y90" s="3"/>
      <c r="Z90" s="3"/>
      <c r="AA90" s="3"/>
      <c r="AB90" s="163"/>
    </row>
    <row r="91" spans="6:28" hidden="1">
      <c r="F91" s="93" t="s">
        <v>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63"/>
      <c r="T91" s="3"/>
      <c r="U91" s="3"/>
      <c r="V91" s="3"/>
      <c r="W91" s="163"/>
      <c r="X91" s="163"/>
      <c r="Y91" s="3"/>
      <c r="Z91" s="3"/>
      <c r="AA91" s="3"/>
      <c r="AB91" s="163"/>
    </row>
    <row r="92" spans="6:28" hidden="1">
      <c r="F92" s="93" t="s">
        <v>95</v>
      </c>
      <c r="G92" s="3"/>
      <c r="H92" s="3"/>
      <c r="I92" s="3"/>
      <c r="J92" s="3"/>
      <c r="K92" s="3"/>
      <c r="L92" s="3"/>
      <c r="M92" s="34" t="s">
        <v>63</v>
      </c>
      <c r="N92" s="3"/>
      <c r="O92" s="3"/>
      <c r="P92" s="3"/>
      <c r="Q92" s="3"/>
      <c r="R92" s="3"/>
      <c r="S92" s="163"/>
      <c r="T92" s="3"/>
      <c r="U92" s="3"/>
      <c r="V92" s="3"/>
      <c r="W92" s="163"/>
      <c r="X92" s="163"/>
      <c r="Y92" s="3"/>
      <c r="Z92" s="3"/>
      <c r="AA92" s="3"/>
      <c r="AB92" s="163"/>
    </row>
    <row r="93" spans="6:28" hidden="1">
      <c r="F93" s="93" t="s">
        <v>96</v>
      </c>
      <c r="G93" s="3"/>
      <c r="H93" s="3"/>
      <c r="I93" s="3"/>
      <c r="J93" s="3"/>
      <c r="K93" s="3"/>
      <c r="L93" s="3"/>
      <c r="M93" s="3" t="s">
        <v>64</v>
      </c>
      <c r="N93" s="3"/>
      <c r="O93" s="3"/>
      <c r="P93" s="3"/>
      <c r="Q93" s="3"/>
      <c r="R93" s="3"/>
      <c r="S93" s="163"/>
      <c r="T93" s="3"/>
      <c r="U93" s="3"/>
      <c r="V93" s="3"/>
      <c r="W93" s="163"/>
      <c r="X93" s="163"/>
      <c r="Y93" s="3"/>
      <c r="Z93" s="3"/>
      <c r="AA93" s="3"/>
      <c r="AB93" s="163"/>
    </row>
    <row r="94" spans="6:28" hidden="1">
      <c r="F94" s="93" t="s">
        <v>121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63"/>
      <c r="T94" s="3"/>
      <c r="U94" s="3"/>
      <c r="V94" s="3"/>
      <c r="W94" s="163"/>
      <c r="X94" s="163"/>
      <c r="Y94" s="3"/>
      <c r="Z94" s="3"/>
      <c r="AA94" s="3"/>
      <c r="AB94" s="163"/>
    </row>
    <row r="95" spans="6:28" hidden="1">
      <c r="F95" s="3" t="s">
        <v>64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63"/>
      <c r="T95" s="3"/>
      <c r="U95" s="3"/>
      <c r="V95" s="3"/>
      <c r="W95" s="163"/>
      <c r="X95" s="163"/>
      <c r="Y95" s="3"/>
      <c r="Z95" s="3"/>
      <c r="AA95" s="3"/>
      <c r="AB95" s="163"/>
    </row>
    <row r="96" spans="6:28" hidden="1">
      <c r="F96" s="3" t="s">
        <v>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63"/>
      <c r="T96" s="3"/>
      <c r="U96" s="3"/>
      <c r="V96" s="3"/>
      <c r="W96" s="163"/>
      <c r="X96" s="163"/>
      <c r="Y96" s="3"/>
      <c r="Z96" s="3"/>
      <c r="AA96" s="3"/>
      <c r="AB96" s="163"/>
    </row>
    <row r="97" spans="6:28" hidden="1">
      <c r="F97" s="3" t="s">
        <v>68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63"/>
      <c r="T97" s="3"/>
      <c r="U97" s="3"/>
      <c r="V97" s="3"/>
      <c r="W97" s="163"/>
      <c r="X97" s="163"/>
      <c r="Y97" s="3"/>
      <c r="Z97" s="3"/>
      <c r="AA97" s="3"/>
      <c r="AB97" s="163"/>
    </row>
    <row r="98" spans="6:28" hidden="1">
      <c r="F98" s="3" t="s">
        <v>66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63"/>
      <c r="T98" s="3"/>
      <c r="U98" s="3"/>
      <c r="V98" s="3"/>
      <c r="W98" s="163"/>
      <c r="X98" s="163"/>
      <c r="Y98" s="3"/>
      <c r="Z98" s="3"/>
      <c r="AA98" s="3"/>
      <c r="AB98" s="163"/>
    </row>
    <row r="99" spans="6:28" hidden="1">
      <c r="F99" s="3" t="s">
        <v>67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63"/>
      <c r="T99" s="3"/>
      <c r="U99" s="3"/>
      <c r="V99" s="3"/>
      <c r="W99" s="163"/>
      <c r="X99" s="163"/>
      <c r="Y99" s="3"/>
      <c r="Z99" s="3"/>
      <c r="AA99" s="3"/>
      <c r="AB99" s="163"/>
    </row>
    <row r="100" spans="6:28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63"/>
      <c r="T100" s="3"/>
      <c r="U100" s="3"/>
      <c r="V100" s="3"/>
      <c r="W100" s="163"/>
      <c r="X100" s="163"/>
      <c r="Y100" s="3"/>
      <c r="Z100" s="3"/>
      <c r="AA100" s="3"/>
      <c r="AB100" s="163"/>
    </row>
    <row r="101" spans="6:28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63"/>
      <c r="T101" s="3"/>
      <c r="U101" s="3"/>
      <c r="V101" s="3"/>
      <c r="W101" s="163"/>
      <c r="X101" s="163"/>
      <c r="Y101" s="3"/>
      <c r="Z101" s="3"/>
      <c r="AA101" s="3"/>
      <c r="AB101" s="163"/>
    </row>
  </sheetData>
  <sheetProtection password="CB82" sheet="1" objects="1" scenarios="1" selectLockedCells="1"/>
  <mergeCells count="94">
    <mergeCell ref="AR20:BF20"/>
    <mergeCell ref="AM19:AQ19"/>
    <mergeCell ref="AH19:AL19"/>
    <mergeCell ref="AC18:AC21"/>
    <mergeCell ref="R20:R21"/>
    <mergeCell ref="Z20:AB20"/>
    <mergeCell ref="R18:AB19"/>
    <mergeCell ref="W20:Y20"/>
    <mergeCell ref="T20:V20"/>
    <mergeCell ref="C12:F12"/>
    <mergeCell ref="C14:F14"/>
    <mergeCell ref="H20:L20"/>
    <mergeCell ref="M20:Q20"/>
    <mergeCell ref="H18:Q19"/>
    <mergeCell ref="C18:C21"/>
    <mergeCell ref="D18:D21"/>
    <mergeCell ref="E18:E21"/>
    <mergeCell ref="F18:F21"/>
    <mergeCell ref="G18:G21"/>
    <mergeCell ref="J21:K21"/>
    <mergeCell ref="O21:P21"/>
    <mergeCell ref="I12:N12"/>
    <mergeCell ref="U68:Z70"/>
    <mergeCell ref="J22:K22"/>
    <mergeCell ref="J23:K23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61:K61"/>
    <mergeCell ref="J35:K35"/>
    <mergeCell ref="J36:K36"/>
    <mergeCell ref="U66:AB66"/>
    <mergeCell ref="O34:P34"/>
    <mergeCell ref="O35:P35"/>
    <mergeCell ref="O36:P36"/>
    <mergeCell ref="O37:P37"/>
    <mergeCell ref="O64:P64"/>
    <mergeCell ref="O58:P58"/>
    <mergeCell ref="O59:P59"/>
    <mergeCell ref="O60:P60"/>
    <mergeCell ref="O61:P61"/>
    <mergeCell ref="O62:P62"/>
    <mergeCell ref="O63:P63"/>
    <mergeCell ref="O38:P38"/>
    <mergeCell ref="O39:P39"/>
    <mergeCell ref="O40:P40"/>
    <mergeCell ref="O41:P41"/>
    <mergeCell ref="U65:AB65"/>
    <mergeCell ref="J64:K64"/>
    <mergeCell ref="J60:K60"/>
    <mergeCell ref="S13:V13"/>
    <mergeCell ref="S14:T14"/>
    <mergeCell ref="U14:V14"/>
    <mergeCell ref="S20:S21"/>
    <mergeCell ref="J58:K58"/>
    <mergeCell ref="O22:P22"/>
    <mergeCell ref="O23:P23"/>
    <mergeCell ref="O25:P25"/>
    <mergeCell ref="O26:P26"/>
    <mergeCell ref="O27:P27"/>
    <mergeCell ref="O28:P28"/>
    <mergeCell ref="O29:P29"/>
    <mergeCell ref="J37:K37"/>
    <mergeCell ref="J40:K40"/>
    <mergeCell ref="J41:K41"/>
    <mergeCell ref="J42:K42"/>
    <mergeCell ref="X10:Y11"/>
    <mergeCell ref="J63:K63"/>
    <mergeCell ref="I14:N14"/>
    <mergeCell ref="O42:P42"/>
    <mergeCell ref="O33:P33"/>
    <mergeCell ref="O31:P31"/>
    <mergeCell ref="O32:P32"/>
    <mergeCell ref="J59:K59"/>
    <mergeCell ref="J38:K38"/>
    <mergeCell ref="J39:K39"/>
    <mergeCell ref="J62:K62"/>
    <mergeCell ref="X7:Y7"/>
    <mergeCell ref="X4:Y5"/>
    <mergeCell ref="X6:Y6"/>
    <mergeCell ref="S11:V12"/>
    <mergeCell ref="O30:P30"/>
    <mergeCell ref="I4:Q9"/>
    <mergeCell ref="S7:T7"/>
    <mergeCell ref="U7:V7"/>
    <mergeCell ref="S6:V6"/>
    <mergeCell ref="S4:V5"/>
  </mergeCells>
  <dataValidations count="9">
    <dataValidation type="list" allowBlank="1" showInputMessage="1" showErrorMessage="1" sqref="H22:H24">
      <formula1>$H$80:$H$84</formula1>
    </dataValidation>
    <dataValidation type="list" allowBlank="1" showInputMessage="1" showErrorMessage="1" sqref="M24">
      <formula1>$M$80:$M$86</formula1>
    </dataValidation>
    <dataValidation type="list" allowBlank="1" showInputMessage="1" showErrorMessage="1" sqref="T22:AB64">
      <formula1>$T$80:$T$81</formula1>
    </dataValidation>
    <dataValidation type="list" allowBlank="1" showInputMessage="1" showErrorMessage="1" sqref="S22:S64">
      <formula1>$S$80:$S$81</formula1>
    </dataValidation>
    <dataValidation type="list" allowBlank="1" showInputMessage="1" showErrorMessage="1" sqref="R22:R64">
      <formula1>$R$80:$R$81</formula1>
    </dataValidation>
    <dataValidation type="list" allowBlank="1" showInputMessage="1" showErrorMessage="1" sqref="F22:F64">
      <formula1>$F$80:$F$99</formula1>
    </dataValidation>
    <dataValidation type="list" allowBlank="1" showInputMessage="1" showErrorMessage="1" sqref="M25:M64">
      <formula1>$M$80:$M$85</formula1>
    </dataValidation>
    <dataValidation type="list" allowBlank="1" showInputMessage="1" showErrorMessage="1" sqref="H25:H64">
      <formula1>$H$80:$H$84</formula1>
    </dataValidation>
    <dataValidation type="list" allowBlank="1" showInputMessage="1" showErrorMessage="1" sqref="M22:M23">
      <formula1>$M$80:$M$85</formula1>
    </dataValidation>
  </dataValidations>
  <pageMargins left="0.25" right="0.25" top="0.75" bottom="0.75" header="0.3" footer="0.3"/>
  <pageSetup paperSize="9" scale="47" orientation="landscape" horizontalDpi="4294967293" r:id="rId1"/>
  <ignoredErrors>
    <ignoredError sqref="AC6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view="pageBreakPreview" zoomScale="80" zoomScaleNormal="80" zoomScaleSheetLayoutView="80" workbookViewId="0"/>
  </sheetViews>
  <sheetFormatPr defaultRowHeight="12.75"/>
  <cols>
    <col min="1" max="2" width="1.7109375" style="1" customWidth="1"/>
    <col min="3" max="3" width="6.7109375" style="1" customWidth="1"/>
    <col min="4" max="16" width="11.7109375" style="1" customWidth="1"/>
    <col min="17" max="17" width="1.7109375" style="1" customWidth="1"/>
    <col min="18" max="18" width="9.140625" style="1"/>
    <col min="19" max="20" width="9.140625" style="1" hidden="1" customWidth="1"/>
    <col min="21" max="16384" width="9.140625" style="1"/>
  </cols>
  <sheetData>
    <row r="1" spans="1:16" ht="5.25" customHeight="1"/>
    <row r="2" spans="1:16" ht="5.25" customHeight="1"/>
    <row r="3" spans="1:16">
      <c r="H3" s="343" t="s">
        <v>1</v>
      </c>
      <c r="I3" s="343"/>
      <c r="J3" s="343"/>
      <c r="K3" s="343"/>
      <c r="L3" s="343"/>
    </row>
    <row r="4" spans="1:16">
      <c r="H4" s="344" t="s">
        <v>43</v>
      </c>
      <c r="I4" s="344"/>
      <c r="J4" s="344"/>
      <c r="K4" s="344"/>
      <c r="L4" s="344"/>
    </row>
    <row r="5" spans="1:16">
      <c r="H5" s="344" t="s">
        <v>82</v>
      </c>
      <c r="I5" s="344"/>
      <c r="J5" s="344"/>
      <c r="K5" s="344"/>
      <c r="L5" s="344"/>
    </row>
    <row r="6" spans="1:16">
      <c r="H6" s="344" t="s">
        <v>44</v>
      </c>
      <c r="I6" s="344"/>
      <c r="J6" s="344"/>
      <c r="K6" s="344"/>
      <c r="L6" s="344"/>
    </row>
    <row r="7" spans="1:16">
      <c r="H7" s="344" t="s">
        <v>45</v>
      </c>
      <c r="I7" s="344"/>
      <c r="J7" s="344"/>
      <c r="K7" s="344"/>
      <c r="L7" s="344"/>
    </row>
    <row r="8" spans="1:16">
      <c r="H8" s="344" t="s">
        <v>46</v>
      </c>
      <c r="I8" s="344"/>
      <c r="J8" s="344"/>
      <c r="K8" s="344"/>
      <c r="L8" s="344"/>
    </row>
    <row r="9" spans="1:16">
      <c r="N9" s="343" t="s">
        <v>47</v>
      </c>
      <c r="O9" s="343"/>
    </row>
    <row r="10" spans="1:16">
      <c r="D10" s="2"/>
      <c r="E10" s="2"/>
      <c r="N10" s="341" t="s">
        <v>108</v>
      </c>
      <c r="O10" s="341"/>
    </row>
    <row r="11" spans="1:16">
      <c r="C11" s="2" t="s">
        <v>50</v>
      </c>
      <c r="N11" s="343" t="s">
        <v>48</v>
      </c>
      <c r="O11" s="343"/>
    </row>
    <row r="12" spans="1:16">
      <c r="C12" s="110" t="str">
        <f>IF('Travel&amp;Room Information'!C12:F12="","",'Travel&amp;Room Information'!C12:F12)</f>
        <v/>
      </c>
      <c r="N12" s="18" t="s">
        <v>49</v>
      </c>
      <c r="O12" s="342">
        <f ca="1">NOW()</f>
        <v>43902.710675000002</v>
      </c>
      <c r="P12" s="342"/>
    </row>
    <row r="13" spans="1:16" ht="13.5" thickBot="1">
      <c r="A13" s="28"/>
      <c r="B13" s="28"/>
      <c r="C13" s="27"/>
      <c r="D13" s="27"/>
      <c r="E13" s="27"/>
    </row>
    <row r="14" spans="1:16" ht="12.75" customHeight="1">
      <c r="C14" s="333" t="s">
        <v>12</v>
      </c>
      <c r="D14" s="335" t="s">
        <v>38</v>
      </c>
      <c r="E14" s="329" t="s">
        <v>89</v>
      </c>
      <c r="F14" s="282" t="s">
        <v>20</v>
      </c>
      <c r="G14" s="348" t="s">
        <v>93</v>
      </c>
      <c r="H14" s="349"/>
      <c r="I14" s="350"/>
      <c r="J14" s="351" t="s">
        <v>21</v>
      </c>
      <c r="K14" s="337"/>
      <c r="L14" s="352"/>
      <c r="M14" s="338" t="s">
        <v>41</v>
      </c>
      <c r="N14" s="339"/>
      <c r="O14" s="340"/>
      <c r="P14" s="326" t="s">
        <v>87</v>
      </c>
    </row>
    <row r="15" spans="1:16" ht="15.75" customHeight="1" thickBot="1">
      <c r="C15" s="334"/>
      <c r="D15" s="336"/>
      <c r="E15" s="330"/>
      <c r="F15" s="283"/>
      <c r="G15" s="22">
        <v>44005</v>
      </c>
      <c r="H15" s="23">
        <v>44006</v>
      </c>
      <c r="I15" s="23">
        <v>44007</v>
      </c>
      <c r="J15" s="24">
        <v>44008</v>
      </c>
      <c r="K15" s="178">
        <v>44009</v>
      </c>
      <c r="L15" s="25">
        <v>44010</v>
      </c>
      <c r="M15" s="26">
        <v>44011</v>
      </c>
      <c r="N15" s="26">
        <v>44012</v>
      </c>
      <c r="O15" s="26">
        <v>44013</v>
      </c>
      <c r="P15" s="328"/>
    </row>
    <row r="16" spans="1:16">
      <c r="C16" s="15">
        <v>1</v>
      </c>
      <c r="D16" s="30" t="str">
        <f>IF('Travel&amp;Room Information'!E25=0,"",'Travel&amp;Room Information'!E25)</f>
        <v/>
      </c>
      <c r="E16" s="186" t="str">
        <f>IF('Travel&amp;Room Information'!R25=0,"",'Travel&amp;Room Information'!R25)</f>
        <v/>
      </c>
      <c r="F16" s="52" t="str">
        <f>IF('Travel&amp;Room Information'!S25=0,"",'Travel&amp;Room Information'!S25)</f>
        <v/>
      </c>
      <c r="G16" s="53" t="str">
        <f>IF('Travel&amp;Room Information'!T25=0,"",'Travel&amp;Room Information'!T25)</f>
        <v/>
      </c>
      <c r="H16" s="54" t="str">
        <f>IF('Travel&amp;Room Information'!U25=0,"",'Travel&amp;Room Information'!U25)</f>
        <v/>
      </c>
      <c r="I16" s="355" t="str">
        <f>IF('Travel&amp;Room Information'!V25=0,"",'Travel&amp;Room Information'!V25)</f>
        <v/>
      </c>
      <c r="J16" s="353" t="str">
        <f>IF('Travel&amp;Room Information'!W25=0,"",'Travel&amp;Room Information'!W25)</f>
        <v/>
      </c>
      <c r="K16" s="187" t="str">
        <f>IF('Travel&amp;Room Information'!X25=0,"",'Travel&amp;Room Information'!X25)</f>
        <v/>
      </c>
      <c r="L16" s="55" t="str">
        <f>IF('Travel&amp;Room Information'!Y25=0,"",'Travel&amp;Room Information'!Y25)</f>
        <v/>
      </c>
      <c r="M16" s="56" t="str">
        <f>IF('Travel&amp;Room Information'!Z25=0,"",'Travel&amp;Room Information'!Z25)</f>
        <v/>
      </c>
      <c r="N16" s="57" t="str">
        <f>IF('Travel&amp;Room Information'!AA25=0,"",'Travel&amp;Room Information'!AA25)</f>
        <v/>
      </c>
      <c r="O16" s="58" t="str">
        <f>IF('Travel&amp;Room Information'!AB25=0,"",'Travel&amp;Room Information'!AB25)</f>
        <v/>
      </c>
      <c r="P16" s="123" t="str">
        <f>IF(('Travel&amp;Room Information'!AH25*'Travel&amp;Room Information'!AI25)+('Travel&amp;Room Information'!AJ25*'Travel&amp;Room Information'!AK25)+'Travel&amp;Room Information'!AQ25=0,"",('Travel&amp;Room Information'!AH25*'Travel&amp;Room Information'!AI25)+('Travel&amp;Room Information'!AJ25*'Travel&amp;Room Information'!AK25)+'Travel&amp;Room Information'!AQ25)</f>
        <v/>
      </c>
    </row>
    <row r="17" spans="3:16">
      <c r="C17" s="14">
        <f>C16+1</f>
        <v>2</v>
      </c>
      <c r="D17" s="31" t="str">
        <f>IF('Travel&amp;Room Information'!E26=0,"",'Travel&amp;Room Information'!E26)</f>
        <v/>
      </c>
      <c r="E17" s="184" t="str">
        <f>IF('Travel&amp;Room Information'!R26=0,"",'Travel&amp;Room Information'!R26)</f>
        <v/>
      </c>
      <c r="F17" s="59" t="str">
        <f>IF('Travel&amp;Room Information'!S26=0,"",'Travel&amp;Room Information'!S26)</f>
        <v/>
      </c>
      <c r="G17" s="60" t="str">
        <f>IF('Travel&amp;Room Information'!T26=0,"",'Travel&amp;Room Information'!T26)</f>
        <v/>
      </c>
      <c r="H17" s="61" t="str">
        <f>IF('Travel&amp;Room Information'!U26=0,"",'Travel&amp;Room Information'!U26)</f>
        <v/>
      </c>
      <c r="I17" s="356" t="str">
        <f>IF('Travel&amp;Room Information'!V26=0,"",'Travel&amp;Room Information'!V26)</f>
        <v/>
      </c>
      <c r="J17" s="354" t="str">
        <f>IF('Travel&amp;Room Information'!W26=0,"",'Travel&amp;Room Information'!W26)</f>
        <v/>
      </c>
      <c r="K17" s="188" t="str">
        <f>IF('Travel&amp;Room Information'!X26=0,"",'Travel&amp;Room Information'!X26)</f>
        <v/>
      </c>
      <c r="L17" s="62" t="str">
        <f>IF('Travel&amp;Room Information'!Y26=0,"",'Travel&amp;Room Information'!Y26)</f>
        <v/>
      </c>
      <c r="M17" s="63" t="str">
        <f>IF('Travel&amp;Room Information'!Z26=0,"",'Travel&amp;Room Information'!Z26)</f>
        <v/>
      </c>
      <c r="N17" s="64" t="str">
        <f>IF('Travel&amp;Room Information'!AA26=0,"",'Travel&amp;Room Information'!AA26)</f>
        <v/>
      </c>
      <c r="O17" s="65" t="str">
        <f>IF('Travel&amp;Room Information'!AB26=0,"",'Travel&amp;Room Information'!AB26)</f>
        <v/>
      </c>
      <c r="P17" s="124" t="str">
        <f>IF(('Travel&amp;Room Information'!AH26*'Travel&amp;Room Information'!AI26)+('Travel&amp;Room Information'!AJ26*'Travel&amp;Room Information'!AK26)+'Travel&amp;Room Information'!AQ26=0,"",('Travel&amp;Room Information'!AH26*'Travel&amp;Room Information'!AI26)+('Travel&amp;Room Information'!AJ26*'Travel&amp;Room Information'!AK26)+'Travel&amp;Room Information'!AQ26)</f>
        <v/>
      </c>
    </row>
    <row r="18" spans="3:16">
      <c r="C18" s="14">
        <f t="shared" ref="C18:C55" si="0">C17+1</f>
        <v>3</v>
      </c>
      <c r="D18" s="31" t="str">
        <f>IF('Travel&amp;Room Information'!E27=0,"",'Travel&amp;Room Information'!E27)</f>
        <v/>
      </c>
      <c r="E18" s="184" t="str">
        <f>IF('Travel&amp;Room Information'!R27=0,"",'Travel&amp;Room Information'!R27)</f>
        <v/>
      </c>
      <c r="F18" s="59" t="str">
        <f>IF('Travel&amp;Room Information'!S27=0,"",'Travel&amp;Room Information'!S27)</f>
        <v/>
      </c>
      <c r="G18" s="60" t="str">
        <f>IF('Travel&amp;Room Information'!T27=0,"",'Travel&amp;Room Information'!T27)</f>
        <v/>
      </c>
      <c r="H18" s="61" t="str">
        <f>IF('Travel&amp;Room Information'!U27=0,"",'Travel&amp;Room Information'!U27)</f>
        <v/>
      </c>
      <c r="I18" s="356" t="str">
        <f>IF('Travel&amp;Room Information'!V27=0,"",'Travel&amp;Room Information'!V27)</f>
        <v/>
      </c>
      <c r="J18" s="354" t="str">
        <f>IF('Travel&amp;Room Information'!W27=0,"",'Travel&amp;Room Information'!W27)</f>
        <v/>
      </c>
      <c r="K18" s="188" t="str">
        <f>IF('Travel&amp;Room Information'!X27=0,"",'Travel&amp;Room Information'!X27)</f>
        <v/>
      </c>
      <c r="L18" s="62" t="str">
        <f>IF('Travel&amp;Room Information'!Y27=0,"",'Travel&amp;Room Information'!Y27)</f>
        <v/>
      </c>
      <c r="M18" s="63" t="str">
        <f>IF('Travel&amp;Room Information'!Z27=0,"",'Travel&amp;Room Information'!Z27)</f>
        <v/>
      </c>
      <c r="N18" s="64" t="str">
        <f>IF('Travel&amp;Room Information'!AA27=0,"",'Travel&amp;Room Information'!AA27)</f>
        <v/>
      </c>
      <c r="O18" s="65" t="str">
        <f>IF('Travel&amp;Room Information'!AB27=0,"",'Travel&amp;Room Information'!AB27)</f>
        <v/>
      </c>
      <c r="P18" s="124" t="str">
        <f>IF(('Travel&amp;Room Information'!AH27*'Travel&amp;Room Information'!AI27)+('Travel&amp;Room Information'!AJ27*'Travel&amp;Room Information'!AK27)+'Travel&amp;Room Information'!AQ27=0,"",('Travel&amp;Room Information'!AH27*'Travel&amp;Room Information'!AI27)+('Travel&amp;Room Information'!AJ27*'Travel&amp;Room Information'!AK27)+'Travel&amp;Room Information'!AQ27)</f>
        <v/>
      </c>
    </row>
    <row r="19" spans="3:16">
      <c r="C19" s="14">
        <f t="shared" si="0"/>
        <v>4</v>
      </c>
      <c r="D19" s="31" t="str">
        <f>IF('Travel&amp;Room Information'!E28=0,"",'Travel&amp;Room Information'!E28)</f>
        <v/>
      </c>
      <c r="E19" s="184" t="str">
        <f>IF('Travel&amp;Room Information'!R28=0,"",'Travel&amp;Room Information'!R28)</f>
        <v/>
      </c>
      <c r="F19" s="59" t="str">
        <f>IF('Travel&amp;Room Information'!S28=0,"",'Travel&amp;Room Information'!S28)</f>
        <v/>
      </c>
      <c r="G19" s="60" t="str">
        <f>IF('Travel&amp;Room Information'!T28=0,"",'Travel&amp;Room Information'!T28)</f>
        <v/>
      </c>
      <c r="H19" s="61" t="str">
        <f>IF('Travel&amp;Room Information'!U28=0,"",'Travel&amp;Room Information'!U28)</f>
        <v/>
      </c>
      <c r="I19" s="356" t="str">
        <f>IF('Travel&amp;Room Information'!V28=0,"",'Travel&amp;Room Information'!V28)</f>
        <v/>
      </c>
      <c r="J19" s="354" t="str">
        <f>IF('Travel&amp;Room Information'!W28=0,"",'Travel&amp;Room Information'!W28)</f>
        <v/>
      </c>
      <c r="K19" s="188" t="str">
        <f>IF('Travel&amp;Room Information'!X28=0,"",'Travel&amp;Room Information'!X28)</f>
        <v/>
      </c>
      <c r="L19" s="62" t="str">
        <f>IF('Travel&amp;Room Information'!Y28=0,"",'Travel&amp;Room Information'!Y28)</f>
        <v/>
      </c>
      <c r="M19" s="63" t="str">
        <f>IF('Travel&amp;Room Information'!Z28=0,"",'Travel&amp;Room Information'!Z28)</f>
        <v/>
      </c>
      <c r="N19" s="64" t="str">
        <f>IF('Travel&amp;Room Information'!AA28=0,"",'Travel&amp;Room Information'!AA28)</f>
        <v/>
      </c>
      <c r="O19" s="65" t="str">
        <f>IF('Travel&amp;Room Information'!AB28=0,"",'Travel&amp;Room Information'!AB28)</f>
        <v/>
      </c>
      <c r="P19" s="124" t="str">
        <f>IF(('Travel&amp;Room Information'!AH28*'Travel&amp;Room Information'!AI28)+('Travel&amp;Room Information'!AJ28*'Travel&amp;Room Information'!AK28)+'Travel&amp;Room Information'!AQ28=0,"",('Travel&amp;Room Information'!AH28*'Travel&amp;Room Information'!AI28)+('Travel&amp;Room Information'!AJ28*'Travel&amp;Room Information'!AK28)+'Travel&amp;Room Information'!AQ28)</f>
        <v/>
      </c>
    </row>
    <row r="20" spans="3:16">
      <c r="C20" s="14">
        <f t="shared" si="0"/>
        <v>5</v>
      </c>
      <c r="D20" s="31" t="str">
        <f>IF('Travel&amp;Room Information'!E29=0,"",'Travel&amp;Room Information'!E29)</f>
        <v/>
      </c>
      <c r="E20" s="184" t="str">
        <f>IF('Travel&amp;Room Information'!R29=0,"",'Travel&amp;Room Information'!R29)</f>
        <v/>
      </c>
      <c r="F20" s="59" t="str">
        <f>IF('Travel&amp;Room Information'!S29=0,"",'Travel&amp;Room Information'!S29)</f>
        <v/>
      </c>
      <c r="G20" s="60" t="str">
        <f>IF('Travel&amp;Room Information'!T29=0,"",'Travel&amp;Room Information'!T29)</f>
        <v/>
      </c>
      <c r="H20" s="61" t="str">
        <f>IF('Travel&amp;Room Information'!U29=0,"",'Travel&amp;Room Information'!U29)</f>
        <v/>
      </c>
      <c r="I20" s="356" t="str">
        <f>IF('Travel&amp;Room Information'!V29=0,"",'Travel&amp;Room Information'!V29)</f>
        <v/>
      </c>
      <c r="J20" s="354" t="str">
        <f>IF('Travel&amp;Room Information'!W29=0,"",'Travel&amp;Room Information'!W29)</f>
        <v/>
      </c>
      <c r="K20" s="188" t="str">
        <f>IF('Travel&amp;Room Information'!X29=0,"",'Travel&amp;Room Information'!X29)</f>
        <v/>
      </c>
      <c r="L20" s="62" t="str">
        <f>IF('Travel&amp;Room Information'!Y29=0,"",'Travel&amp;Room Information'!Y29)</f>
        <v/>
      </c>
      <c r="M20" s="63" t="str">
        <f>IF('Travel&amp;Room Information'!Z29=0,"",'Travel&amp;Room Information'!Z29)</f>
        <v/>
      </c>
      <c r="N20" s="64" t="str">
        <f>IF('Travel&amp;Room Information'!AA29=0,"",'Travel&amp;Room Information'!AA29)</f>
        <v/>
      </c>
      <c r="O20" s="65" t="str">
        <f>IF('Travel&amp;Room Information'!AB29=0,"",'Travel&amp;Room Information'!AB29)</f>
        <v/>
      </c>
      <c r="P20" s="124" t="str">
        <f>IF(('Travel&amp;Room Information'!AH29*'Travel&amp;Room Information'!AI29)+('Travel&amp;Room Information'!AJ29*'Travel&amp;Room Information'!AK29)+'Travel&amp;Room Information'!AQ29=0,"",('Travel&amp;Room Information'!AH29*'Travel&amp;Room Information'!AI29)+('Travel&amp;Room Information'!AJ29*'Travel&amp;Room Information'!AK29)+'Travel&amp;Room Information'!AQ29)</f>
        <v/>
      </c>
    </row>
    <row r="21" spans="3:16">
      <c r="C21" s="14">
        <f t="shared" si="0"/>
        <v>6</v>
      </c>
      <c r="D21" s="31" t="str">
        <f>IF('Travel&amp;Room Information'!E30=0,"",'Travel&amp;Room Information'!E30)</f>
        <v/>
      </c>
      <c r="E21" s="184" t="str">
        <f>IF('Travel&amp;Room Information'!R30=0,"",'Travel&amp;Room Information'!R30)</f>
        <v/>
      </c>
      <c r="F21" s="59" t="str">
        <f>IF('Travel&amp;Room Information'!S30=0,"",'Travel&amp;Room Information'!S30)</f>
        <v/>
      </c>
      <c r="G21" s="60" t="str">
        <f>IF('Travel&amp;Room Information'!T30=0,"",'Travel&amp;Room Information'!T30)</f>
        <v/>
      </c>
      <c r="H21" s="61" t="str">
        <f>IF('Travel&amp;Room Information'!U30=0,"",'Travel&amp;Room Information'!U30)</f>
        <v/>
      </c>
      <c r="I21" s="356" t="str">
        <f>IF('Travel&amp;Room Information'!V30=0,"",'Travel&amp;Room Information'!V30)</f>
        <v/>
      </c>
      <c r="J21" s="354" t="str">
        <f>IF('Travel&amp;Room Information'!W30=0,"",'Travel&amp;Room Information'!W30)</f>
        <v/>
      </c>
      <c r="K21" s="188" t="str">
        <f>IF('Travel&amp;Room Information'!X30=0,"",'Travel&amp;Room Information'!X30)</f>
        <v/>
      </c>
      <c r="L21" s="62" t="str">
        <f>IF('Travel&amp;Room Information'!Y30=0,"",'Travel&amp;Room Information'!Y30)</f>
        <v/>
      </c>
      <c r="M21" s="63" t="str">
        <f>IF('Travel&amp;Room Information'!Z30=0,"",'Travel&amp;Room Information'!Z30)</f>
        <v/>
      </c>
      <c r="N21" s="64" t="str">
        <f>IF('Travel&amp;Room Information'!AA30=0,"",'Travel&amp;Room Information'!AA30)</f>
        <v/>
      </c>
      <c r="O21" s="65" t="str">
        <f>IF('Travel&amp;Room Information'!AB30=0,"",'Travel&amp;Room Information'!AB30)</f>
        <v/>
      </c>
      <c r="P21" s="124" t="str">
        <f>IF(('Travel&amp;Room Information'!AH30*'Travel&amp;Room Information'!AI30)+('Travel&amp;Room Information'!AJ30*'Travel&amp;Room Information'!AK30)+'Travel&amp;Room Information'!AQ30=0,"",('Travel&amp;Room Information'!AH30*'Travel&amp;Room Information'!AI30)+('Travel&amp;Room Information'!AJ30*'Travel&amp;Room Information'!AK30)+'Travel&amp;Room Information'!AQ30)</f>
        <v/>
      </c>
    </row>
    <row r="22" spans="3:16">
      <c r="C22" s="14">
        <f t="shared" si="0"/>
        <v>7</v>
      </c>
      <c r="D22" s="31" t="str">
        <f>IF('Travel&amp;Room Information'!E31=0,"",'Travel&amp;Room Information'!E31)</f>
        <v/>
      </c>
      <c r="E22" s="184" t="str">
        <f>IF('Travel&amp;Room Information'!R31=0,"",'Travel&amp;Room Information'!R31)</f>
        <v/>
      </c>
      <c r="F22" s="59" t="str">
        <f>IF('Travel&amp;Room Information'!S31=0,"",'Travel&amp;Room Information'!S31)</f>
        <v/>
      </c>
      <c r="G22" s="60" t="str">
        <f>IF('Travel&amp;Room Information'!T31=0,"",'Travel&amp;Room Information'!T31)</f>
        <v/>
      </c>
      <c r="H22" s="61" t="str">
        <f>IF('Travel&amp;Room Information'!U31=0,"",'Travel&amp;Room Information'!U31)</f>
        <v/>
      </c>
      <c r="I22" s="356" t="str">
        <f>IF('Travel&amp;Room Information'!V31=0,"",'Travel&amp;Room Information'!V31)</f>
        <v/>
      </c>
      <c r="J22" s="354" t="str">
        <f>IF('Travel&amp;Room Information'!W31=0,"",'Travel&amp;Room Information'!W31)</f>
        <v/>
      </c>
      <c r="K22" s="188" t="str">
        <f>IF('Travel&amp;Room Information'!X31=0,"",'Travel&amp;Room Information'!X31)</f>
        <v/>
      </c>
      <c r="L22" s="62" t="str">
        <f>IF('Travel&amp;Room Information'!Y31=0,"",'Travel&amp;Room Information'!Y31)</f>
        <v/>
      </c>
      <c r="M22" s="63" t="str">
        <f>IF('Travel&amp;Room Information'!Z31=0,"",'Travel&amp;Room Information'!Z31)</f>
        <v/>
      </c>
      <c r="N22" s="64" t="str">
        <f>IF('Travel&amp;Room Information'!AA31=0,"",'Travel&amp;Room Information'!AA31)</f>
        <v/>
      </c>
      <c r="O22" s="65" t="str">
        <f>IF('Travel&amp;Room Information'!AB31=0,"",'Travel&amp;Room Information'!AB31)</f>
        <v/>
      </c>
      <c r="P22" s="124" t="str">
        <f>IF(('Travel&amp;Room Information'!AH31*'Travel&amp;Room Information'!AI31)+('Travel&amp;Room Information'!AJ31*'Travel&amp;Room Information'!AK31)+'Travel&amp;Room Information'!AQ31=0,"",('Travel&amp;Room Information'!AH31*'Travel&amp;Room Information'!AI31)+('Travel&amp;Room Information'!AJ31*'Travel&amp;Room Information'!AK31)+'Travel&amp;Room Information'!AQ31)</f>
        <v/>
      </c>
    </row>
    <row r="23" spans="3:16">
      <c r="C23" s="14">
        <f t="shared" si="0"/>
        <v>8</v>
      </c>
      <c r="D23" s="31" t="str">
        <f>IF('Travel&amp;Room Information'!E32=0,"",'Travel&amp;Room Information'!E32)</f>
        <v/>
      </c>
      <c r="E23" s="184" t="str">
        <f>IF('Travel&amp;Room Information'!R32=0,"",'Travel&amp;Room Information'!R32)</f>
        <v/>
      </c>
      <c r="F23" s="59" t="str">
        <f>IF('Travel&amp;Room Information'!S32=0,"",'Travel&amp;Room Information'!S32)</f>
        <v/>
      </c>
      <c r="G23" s="60" t="str">
        <f>IF('Travel&amp;Room Information'!T32=0,"",'Travel&amp;Room Information'!T32)</f>
        <v/>
      </c>
      <c r="H23" s="61" t="str">
        <f>IF('Travel&amp;Room Information'!U32=0,"",'Travel&amp;Room Information'!U32)</f>
        <v/>
      </c>
      <c r="I23" s="356" t="str">
        <f>IF('Travel&amp;Room Information'!V32=0,"",'Travel&amp;Room Information'!V32)</f>
        <v/>
      </c>
      <c r="J23" s="354" t="str">
        <f>IF('Travel&amp;Room Information'!W32=0,"",'Travel&amp;Room Information'!W32)</f>
        <v/>
      </c>
      <c r="K23" s="188" t="str">
        <f>IF('Travel&amp;Room Information'!X32=0,"",'Travel&amp;Room Information'!X32)</f>
        <v/>
      </c>
      <c r="L23" s="62" t="str">
        <f>IF('Travel&amp;Room Information'!Y32=0,"",'Travel&amp;Room Information'!Y32)</f>
        <v/>
      </c>
      <c r="M23" s="63" t="str">
        <f>IF('Travel&amp;Room Information'!Z32=0,"",'Travel&amp;Room Information'!Z32)</f>
        <v/>
      </c>
      <c r="N23" s="64" t="str">
        <f>IF('Travel&amp;Room Information'!AA32=0,"",'Travel&amp;Room Information'!AA32)</f>
        <v/>
      </c>
      <c r="O23" s="65" t="str">
        <f>IF('Travel&amp;Room Information'!AB32=0,"",'Travel&amp;Room Information'!AB32)</f>
        <v/>
      </c>
      <c r="P23" s="124" t="str">
        <f>IF(('Travel&amp;Room Information'!AH32*'Travel&amp;Room Information'!AI32)+('Travel&amp;Room Information'!AJ32*'Travel&amp;Room Information'!AK32)+'Travel&amp;Room Information'!AQ32=0,"",('Travel&amp;Room Information'!AH32*'Travel&amp;Room Information'!AI32)+('Travel&amp;Room Information'!AJ32*'Travel&amp;Room Information'!AK32)+'Travel&amp;Room Information'!AQ32)</f>
        <v/>
      </c>
    </row>
    <row r="24" spans="3:16">
      <c r="C24" s="14">
        <f t="shared" si="0"/>
        <v>9</v>
      </c>
      <c r="D24" s="31" t="str">
        <f>IF('Travel&amp;Room Information'!E33=0,"",'Travel&amp;Room Information'!E33)</f>
        <v/>
      </c>
      <c r="E24" s="184" t="str">
        <f>IF('Travel&amp;Room Information'!R33=0,"",'Travel&amp;Room Information'!R33)</f>
        <v/>
      </c>
      <c r="F24" s="59" t="str">
        <f>IF('Travel&amp;Room Information'!S33=0,"",'Travel&amp;Room Information'!S33)</f>
        <v/>
      </c>
      <c r="G24" s="60" t="str">
        <f>IF('Travel&amp;Room Information'!T33=0,"",'Travel&amp;Room Information'!T33)</f>
        <v/>
      </c>
      <c r="H24" s="61" t="str">
        <f>IF('Travel&amp;Room Information'!U33=0,"",'Travel&amp;Room Information'!U33)</f>
        <v/>
      </c>
      <c r="I24" s="356" t="str">
        <f>IF('Travel&amp;Room Information'!V33=0,"",'Travel&amp;Room Information'!V33)</f>
        <v/>
      </c>
      <c r="J24" s="354" t="str">
        <f>IF('Travel&amp;Room Information'!W33=0,"",'Travel&amp;Room Information'!W33)</f>
        <v/>
      </c>
      <c r="K24" s="188" t="str">
        <f>IF('Travel&amp;Room Information'!X33=0,"",'Travel&amp;Room Information'!X33)</f>
        <v/>
      </c>
      <c r="L24" s="62" t="str">
        <f>IF('Travel&amp;Room Information'!Y33=0,"",'Travel&amp;Room Information'!Y33)</f>
        <v/>
      </c>
      <c r="M24" s="63" t="str">
        <f>IF('Travel&amp;Room Information'!Z33=0,"",'Travel&amp;Room Information'!Z33)</f>
        <v/>
      </c>
      <c r="N24" s="64" t="str">
        <f>IF('Travel&amp;Room Information'!AA33=0,"",'Travel&amp;Room Information'!AA33)</f>
        <v/>
      </c>
      <c r="O24" s="65" t="str">
        <f>IF('Travel&amp;Room Information'!AB33=0,"",'Travel&amp;Room Information'!AB33)</f>
        <v/>
      </c>
      <c r="P24" s="124" t="str">
        <f>IF(('Travel&amp;Room Information'!AH33*'Travel&amp;Room Information'!AI33)+('Travel&amp;Room Information'!AJ33*'Travel&amp;Room Information'!AK33)+'Travel&amp;Room Information'!AQ33=0,"",('Travel&amp;Room Information'!AH33*'Travel&amp;Room Information'!AI33)+('Travel&amp;Room Information'!AJ33*'Travel&amp;Room Information'!AK33)+'Travel&amp;Room Information'!AQ33)</f>
        <v/>
      </c>
    </row>
    <row r="25" spans="3:16">
      <c r="C25" s="14">
        <f t="shared" si="0"/>
        <v>10</v>
      </c>
      <c r="D25" s="31" t="str">
        <f>IF('Travel&amp;Room Information'!E34=0,"",'Travel&amp;Room Information'!E34)</f>
        <v/>
      </c>
      <c r="E25" s="184" t="str">
        <f>IF('Travel&amp;Room Information'!R34=0,"",'Travel&amp;Room Information'!R34)</f>
        <v/>
      </c>
      <c r="F25" s="59" t="str">
        <f>IF('Travel&amp;Room Information'!S34=0,"",'Travel&amp;Room Information'!S34)</f>
        <v/>
      </c>
      <c r="G25" s="60" t="str">
        <f>IF('Travel&amp;Room Information'!T34=0,"",'Travel&amp;Room Information'!T34)</f>
        <v/>
      </c>
      <c r="H25" s="61" t="str">
        <f>IF('Travel&amp;Room Information'!U34=0,"",'Travel&amp;Room Information'!U34)</f>
        <v/>
      </c>
      <c r="I25" s="356" t="str">
        <f>IF('Travel&amp;Room Information'!V34=0,"",'Travel&amp;Room Information'!V34)</f>
        <v/>
      </c>
      <c r="J25" s="354" t="str">
        <f>IF('Travel&amp;Room Information'!W34=0,"",'Travel&amp;Room Information'!W34)</f>
        <v/>
      </c>
      <c r="K25" s="188" t="str">
        <f>IF('Travel&amp;Room Information'!X34=0,"",'Travel&amp;Room Information'!X34)</f>
        <v/>
      </c>
      <c r="L25" s="62" t="str">
        <f>IF('Travel&amp;Room Information'!Y34=0,"",'Travel&amp;Room Information'!Y34)</f>
        <v/>
      </c>
      <c r="M25" s="63" t="str">
        <f>IF('Travel&amp;Room Information'!Z34=0,"",'Travel&amp;Room Information'!Z34)</f>
        <v/>
      </c>
      <c r="N25" s="64" t="str">
        <f>IF('Travel&amp;Room Information'!AA34=0,"",'Travel&amp;Room Information'!AA34)</f>
        <v/>
      </c>
      <c r="O25" s="65" t="str">
        <f>IF('Travel&amp;Room Information'!AB34=0,"",'Travel&amp;Room Information'!AB34)</f>
        <v/>
      </c>
      <c r="P25" s="124" t="str">
        <f>IF(('Travel&amp;Room Information'!AH34*'Travel&amp;Room Information'!AI34)+('Travel&amp;Room Information'!AJ34*'Travel&amp;Room Information'!AK34)+'Travel&amp;Room Information'!AQ34=0,"",('Travel&amp;Room Information'!AH34*'Travel&amp;Room Information'!AI34)+('Travel&amp;Room Information'!AJ34*'Travel&amp;Room Information'!AK34)+'Travel&amp;Room Information'!AQ34)</f>
        <v/>
      </c>
    </row>
    <row r="26" spans="3:16">
      <c r="C26" s="14">
        <f t="shared" si="0"/>
        <v>11</v>
      </c>
      <c r="D26" s="31" t="str">
        <f>IF('Travel&amp;Room Information'!E35=0,"",'Travel&amp;Room Information'!E35)</f>
        <v/>
      </c>
      <c r="E26" s="184" t="str">
        <f>IF('Travel&amp;Room Information'!R35=0,"",'Travel&amp;Room Information'!R35)</f>
        <v/>
      </c>
      <c r="F26" s="59" t="str">
        <f>IF('Travel&amp;Room Information'!S35=0,"",'Travel&amp;Room Information'!S35)</f>
        <v/>
      </c>
      <c r="G26" s="60" t="str">
        <f>IF('Travel&amp;Room Information'!T35=0,"",'Travel&amp;Room Information'!T35)</f>
        <v/>
      </c>
      <c r="H26" s="61" t="str">
        <f>IF('Travel&amp;Room Information'!U35=0,"",'Travel&amp;Room Information'!U35)</f>
        <v/>
      </c>
      <c r="I26" s="356" t="str">
        <f>IF('Travel&amp;Room Information'!V35=0,"",'Travel&amp;Room Information'!V35)</f>
        <v/>
      </c>
      <c r="J26" s="354" t="str">
        <f>IF('Travel&amp;Room Information'!W35=0,"",'Travel&amp;Room Information'!W35)</f>
        <v/>
      </c>
      <c r="K26" s="188" t="str">
        <f>IF('Travel&amp;Room Information'!X35=0,"",'Travel&amp;Room Information'!X35)</f>
        <v/>
      </c>
      <c r="L26" s="62" t="str">
        <f>IF('Travel&amp;Room Information'!Y35=0,"",'Travel&amp;Room Information'!Y35)</f>
        <v/>
      </c>
      <c r="M26" s="63" t="str">
        <f>IF('Travel&amp;Room Information'!Z35=0,"",'Travel&amp;Room Information'!Z35)</f>
        <v/>
      </c>
      <c r="N26" s="64" t="str">
        <f>IF('Travel&amp;Room Information'!AA35=0,"",'Travel&amp;Room Information'!AA35)</f>
        <v/>
      </c>
      <c r="O26" s="65" t="str">
        <f>IF('Travel&amp;Room Information'!AB35=0,"",'Travel&amp;Room Information'!AB35)</f>
        <v/>
      </c>
      <c r="P26" s="124" t="str">
        <f>IF(('Travel&amp;Room Information'!AH35*'Travel&amp;Room Information'!AI35)+('Travel&amp;Room Information'!AJ35*'Travel&amp;Room Information'!AK35)+'Travel&amp;Room Information'!AQ35=0,"",('Travel&amp;Room Information'!AH35*'Travel&amp;Room Information'!AI35)+('Travel&amp;Room Information'!AJ35*'Travel&amp;Room Information'!AK35)+'Travel&amp;Room Information'!AQ35)</f>
        <v/>
      </c>
    </row>
    <row r="27" spans="3:16">
      <c r="C27" s="14">
        <f t="shared" si="0"/>
        <v>12</v>
      </c>
      <c r="D27" s="31" t="str">
        <f>IF('Travel&amp;Room Information'!E36=0,"",'Travel&amp;Room Information'!E36)</f>
        <v/>
      </c>
      <c r="E27" s="184" t="str">
        <f>IF('Travel&amp;Room Information'!R36=0,"",'Travel&amp;Room Information'!R36)</f>
        <v/>
      </c>
      <c r="F27" s="59" t="str">
        <f>IF('Travel&amp;Room Information'!S36=0,"",'Travel&amp;Room Information'!S36)</f>
        <v/>
      </c>
      <c r="G27" s="60" t="str">
        <f>IF('Travel&amp;Room Information'!T36=0,"",'Travel&amp;Room Information'!T36)</f>
        <v/>
      </c>
      <c r="H27" s="61" t="str">
        <f>IF('Travel&amp;Room Information'!U36=0,"",'Travel&amp;Room Information'!U36)</f>
        <v/>
      </c>
      <c r="I27" s="356" t="str">
        <f>IF('Travel&amp;Room Information'!V36=0,"",'Travel&amp;Room Information'!V36)</f>
        <v/>
      </c>
      <c r="J27" s="354" t="str">
        <f>IF('Travel&amp;Room Information'!W36=0,"",'Travel&amp;Room Information'!W36)</f>
        <v/>
      </c>
      <c r="K27" s="188" t="str">
        <f>IF('Travel&amp;Room Information'!X36=0,"",'Travel&amp;Room Information'!X36)</f>
        <v/>
      </c>
      <c r="L27" s="62" t="str">
        <f>IF('Travel&amp;Room Information'!Y36=0,"",'Travel&amp;Room Information'!Y36)</f>
        <v/>
      </c>
      <c r="M27" s="63" t="str">
        <f>IF('Travel&amp;Room Information'!Z36=0,"",'Travel&amp;Room Information'!Z36)</f>
        <v/>
      </c>
      <c r="N27" s="64" t="str">
        <f>IF('Travel&amp;Room Information'!AA36=0,"",'Travel&amp;Room Information'!AA36)</f>
        <v/>
      </c>
      <c r="O27" s="65" t="str">
        <f>IF('Travel&amp;Room Information'!AB36=0,"",'Travel&amp;Room Information'!AB36)</f>
        <v/>
      </c>
      <c r="P27" s="124" t="str">
        <f>IF(('Travel&amp;Room Information'!AH36*'Travel&amp;Room Information'!AI36)+('Travel&amp;Room Information'!AJ36*'Travel&amp;Room Information'!AK36)+'Travel&amp;Room Information'!AQ36=0,"",('Travel&amp;Room Information'!AH36*'Travel&amp;Room Information'!AI36)+('Travel&amp;Room Information'!AJ36*'Travel&amp;Room Information'!AK36)+'Travel&amp;Room Information'!AQ36)</f>
        <v/>
      </c>
    </row>
    <row r="28" spans="3:16">
      <c r="C28" s="14">
        <f t="shared" si="0"/>
        <v>13</v>
      </c>
      <c r="D28" s="31" t="str">
        <f>IF('Travel&amp;Room Information'!E37=0,"",'Travel&amp;Room Information'!E37)</f>
        <v/>
      </c>
      <c r="E28" s="184" t="str">
        <f>IF('Travel&amp;Room Information'!R37=0,"",'Travel&amp;Room Information'!R37)</f>
        <v/>
      </c>
      <c r="F28" s="59" t="str">
        <f>IF('Travel&amp;Room Information'!S37=0,"",'Travel&amp;Room Information'!S37)</f>
        <v/>
      </c>
      <c r="G28" s="60" t="str">
        <f>IF('Travel&amp;Room Information'!T37=0,"",'Travel&amp;Room Information'!T37)</f>
        <v/>
      </c>
      <c r="H28" s="61" t="str">
        <f>IF('Travel&amp;Room Information'!U37=0,"",'Travel&amp;Room Information'!U37)</f>
        <v/>
      </c>
      <c r="I28" s="356" t="str">
        <f>IF('Travel&amp;Room Information'!V37=0,"",'Travel&amp;Room Information'!V37)</f>
        <v/>
      </c>
      <c r="J28" s="354" t="str">
        <f>IF('Travel&amp;Room Information'!W37=0,"",'Travel&amp;Room Information'!W37)</f>
        <v/>
      </c>
      <c r="K28" s="188" t="str">
        <f>IF('Travel&amp;Room Information'!X37=0,"",'Travel&amp;Room Information'!X37)</f>
        <v/>
      </c>
      <c r="L28" s="62" t="str">
        <f>IF('Travel&amp;Room Information'!Y37=0,"",'Travel&amp;Room Information'!Y37)</f>
        <v/>
      </c>
      <c r="M28" s="63" t="str">
        <f>IF('Travel&amp;Room Information'!Z37=0,"",'Travel&amp;Room Information'!Z37)</f>
        <v/>
      </c>
      <c r="N28" s="64" t="str">
        <f>IF('Travel&amp;Room Information'!AA37=0,"",'Travel&amp;Room Information'!AA37)</f>
        <v/>
      </c>
      <c r="O28" s="65" t="str">
        <f>IF('Travel&amp;Room Information'!AB37=0,"",'Travel&amp;Room Information'!AB37)</f>
        <v/>
      </c>
      <c r="P28" s="124" t="str">
        <f>IF(('Travel&amp;Room Information'!AH37*'Travel&amp;Room Information'!AI37)+('Travel&amp;Room Information'!AJ37*'Travel&amp;Room Information'!AK37)+'Travel&amp;Room Information'!AQ37=0,"",('Travel&amp;Room Information'!AH37*'Travel&amp;Room Information'!AI37)+('Travel&amp;Room Information'!AJ37*'Travel&amp;Room Information'!AK37)+'Travel&amp;Room Information'!AQ37)</f>
        <v/>
      </c>
    </row>
    <row r="29" spans="3:16">
      <c r="C29" s="14">
        <f t="shared" si="0"/>
        <v>14</v>
      </c>
      <c r="D29" s="31" t="str">
        <f>IF('Travel&amp;Room Information'!E38=0,"",'Travel&amp;Room Information'!E38)</f>
        <v/>
      </c>
      <c r="E29" s="184" t="str">
        <f>IF('Travel&amp;Room Information'!R38=0,"",'Travel&amp;Room Information'!R38)</f>
        <v/>
      </c>
      <c r="F29" s="59" t="str">
        <f>IF('Travel&amp;Room Information'!S38=0,"",'Travel&amp;Room Information'!S38)</f>
        <v/>
      </c>
      <c r="G29" s="60" t="str">
        <f>IF('Travel&amp;Room Information'!T38=0,"",'Travel&amp;Room Information'!T38)</f>
        <v/>
      </c>
      <c r="H29" s="61" t="str">
        <f>IF('Travel&amp;Room Information'!U38=0,"",'Travel&amp;Room Information'!U38)</f>
        <v/>
      </c>
      <c r="I29" s="356" t="str">
        <f>IF('Travel&amp;Room Information'!V38=0,"",'Travel&amp;Room Information'!V38)</f>
        <v/>
      </c>
      <c r="J29" s="354" t="str">
        <f>IF('Travel&amp;Room Information'!W38=0,"",'Travel&amp;Room Information'!W38)</f>
        <v/>
      </c>
      <c r="K29" s="188" t="str">
        <f>IF('Travel&amp;Room Information'!X38=0,"",'Travel&amp;Room Information'!X38)</f>
        <v/>
      </c>
      <c r="L29" s="62" t="str">
        <f>IF('Travel&amp;Room Information'!Y38=0,"",'Travel&amp;Room Information'!Y38)</f>
        <v/>
      </c>
      <c r="M29" s="63" t="str">
        <f>IF('Travel&amp;Room Information'!Z38=0,"",'Travel&amp;Room Information'!Z38)</f>
        <v/>
      </c>
      <c r="N29" s="64" t="str">
        <f>IF('Travel&amp;Room Information'!AA38=0,"",'Travel&amp;Room Information'!AA38)</f>
        <v/>
      </c>
      <c r="O29" s="65" t="str">
        <f>IF('Travel&amp;Room Information'!AB38=0,"",'Travel&amp;Room Information'!AB38)</f>
        <v/>
      </c>
      <c r="P29" s="124" t="str">
        <f>IF(('Travel&amp;Room Information'!AH38*'Travel&amp;Room Information'!AI38)+('Travel&amp;Room Information'!AJ38*'Travel&amp;Room Information'!AK38)+'Travel&amp;Room Information'!AQ38=0,"",('Travel&amp;Room Information'!AH38*'Travel&amp;Room Information'!AI38)+('Travel&amp;Room Information'!AJ38*'Travel&amp;Room Information'!AK38)+'Travel&amp;Room Information'!AQ38)</f>
        <v/>
      </c>
    </row>
    <row r="30" spans="3:16">
      <c r="C30" s="14">
        <f t="shared" si="0"/>
        <v>15</v>
      </c>
      <c r="D30" s="31" t="str">
        <f>IF('Travel&amp;Room Information'!E39=0,"",'Travel&amp;Room Information'!E39)</f>
        <v/>
      </c>
      <c r="E30" s="184" t="str">
        <f>IF('Travel&amp;Room Information'!R39=0,"",'Travel&amp;Room Information'!R39)</f>
        <v/>
      </c>
      <c r="F30" s="59" t="str">
        <f>IF('Travel&amp;Room Information'!S39=0,"",'Travel&amp;Room Information'!S39)</f>
        <v/>
      </c>
      <c r="G30" s="60" t="str">
        <f>IF('Travel&amp;Room Information'!T39=0,"",'Travel&amp;Room Information'!T39)</f>
        <v/>
      </c>
      <c r="H30" s="61" t="str">
        <f>IF('Travel&amp;Room Information'!U39=0,"",'Travel&amp;Room Information'!U39)</f>
        <v/>
      </c>
      <c r="I30" s="356" t="str">
        <f>IF('Travel&amp;Room Information'!V39=0,"",'Travel&amp;Room Information'!V39)</f>
        <v/>
      </c>
      <c r="J30" s="354" t="str">
        <f>IF('Travel&amp;Room Information'!W39=0,"",'Travel&amp;Room Information'!W39)</f>
        <v/>
      </c>
      <c r="K30" s="188" t="str">
        <f>IF('Travel&amp;Room Information'!X39=0,"",'Travel&amp;Room Information'!X39)</f>
        <v/>
      </c>
      <c r="L30" s="62" t="str">
        <f>IF('Travel&amp;Room Information'!Y39=0,"",'Travel&amp;Room Information'!Y39)</f>
        <v/>
      </c>
      <c r="M30" s="63" t="str">
        <f>IF('Travel&amp;Room Information'!Z39=0,"",'Travel&amp;Room Information'!Z39)</f>
        <v/>
      </c>
      <c r="N30" s="64" t="str">
        <f>IF('Travel&amp;Room Information'!AA39=0,"",'Travel&amp;Room Information'!AA39)</f>
        <v/>
      </c>
      <c r="O30" s="65" t="str">
        <f>IF('Travel&amp;Room Information'!AB39=0,"",'Travel&amp;Room Information'!AB39)</f>
        <v/>
      </c>
      <c r="P30" s="124" t="str">
        <f>IF(('Travel&amp;Room Information'!AH39*'Travel&amp;Room Information'!AI39)+('Travel&amp;Room Information'!AJ39*'Travel&amp;Room Information'!AK39)+'Travel&amp;Room Information'!AQ39=0,"",('Travel&amp;Room Information'!AH39*'Travel&amp;Room Information'!AI39)+('Travel&amp;Room Information'!AJ39*'Travel&amp;Room Information'!AK39)+'Travel&amp;Room Information'!AQ39)</f>
        <v/>
      </c>
    </row>
    <row r="31" spans="3:16">
      <c r="C31" s="14">
        <f t="shared" si="0"/>
        <v>16</v>
      </c>
      <c r="D31" s="31" t="str">
        <f>IF('Travel&amp;Room Information'!E40=0,"",'Travel&amp;Room Information'!E40)</f>
        <v/>
      </c>
      <c r="E31" s="184" t="str">
        <f>IF('Travel&amp;Room Information'!R40=0,"",'Travel&amp;Room Information'!R40)</f>
        <v/>
      </c>
      <c r="F31" s="59" t="str">
        <f>IF('Travel&amp;Room Information'!S40=0,"",'Travel&amp;Room Information'!S40)</f>
        <v/>
      </c>
      <c r="G31" s="60" t="str">
        <f>IF('Travel&amp;Room Information'!T40=0,"",'Travel&amp;Room Information'!T40)</f>
        <v/>
      </c>
      <c r="H31" s="61" t="str">
        <f>IF('Travel&amp;Room Information'!U40=0,"",'Travel&amp;Room Information'!U40)</f>
        <v/>
      </c>
      <c r="I31" s="356" t="str">
        <f>IF('Travel&amp;Room Information'!V40=0,"",'Travel&amp;Room Information'!V40)</f>
        <v/>
      </c>
      <c r="J31" s="354" t="str">
        <f>IF('Travel&amp;Room Information'!W40=0,"",'Travel&amp;Room Information'!W40)</f>
        <v/>
      </c>
      <c r="K31" s="188" t="str">
        <f>IF('Travel&amp;Room Information'!X40=0,"",'Travel&amp;Room Information'!X40)</f>
        <v/>
      </c>
      <c r="L31" s="62" t="str">
        <f>IF('Travel&amp;Room Information'!Y40=0,"",'Travel&amp;Room Information'!Y40)</f>
        <v/>
      </c>
      <c r="M31" s="63" t="str">
        <f>IF('Travel&amp;Room Information'!Z40=0,"",'Travel&amp;Room Information'!Z40)</f>
        <v/>
      </c>
      <c r="N31" s="64" t="str">
        <f>IF('Travel&amp;Room Information'!AA40=0,"",'Travel&amp;Room Information'!AA40)</f>
        <v/>
      </c>
      <c r="O31" s="65" t="str">
        <f>IF('Travel&amp;Room Information'!AB40=0,"",'Travel&amp;Room Information'!AB40)</f>
        <v/>
      </c>
      <c r="P31" s="124" t="str">
        <f>IF(('Travel&amp;Room Information'!AH40*'Travel&amp;Room Information'!AI40)+('Travel&amp;Room Information'!AJ40*'Travel&amp;Room Information'!AK40)+'Travel&amp;Room Information'!AQ40=0,"",('Travel&amp;Room Information'!AH40*'Travel&amp;Room Information'!AI40)+('Travel&amp;Room Information'!AJ40*'Travel&amp;Room Information'!AK40)+'Travel&amp;Room Information'!AQ40)</f>
        <v/>
      </c>
    </row>
    <row r="32" spans="3:16">
      <c r="C32" s="14">
        <f t="shared" si="0"/>
        <v>17</v>
      </c>
      <c r="D32" s="31" t="str">
        <f>IF('Travel&amp;Room Information'!E41=0,"",'Travel&amp;Room Information'!E41)</f>
        <v/>
      </c>
      <c r="E32" s="184" t="str">
        <f>IF('Travel&amp;Room Information'!R41=0,"",'Travel&amp;Room Information'!R41)</f>
        <v/>
      </c>
      <c r="F32" s="59" t="str">
        <f>IF('Travel&amp;Room Information'!S41=0,"",'Travel&amp;Room Information'!S41)</f>
        <v/>
      </c>
      <c r="G32" s="60" t="str">
        <f>IF('Travel&amp;Room Information'!T41=0,"",'Travel&amp;Room Information'!T41)</f>
        <v/>
      </c>
      <c r="H32" s="61" t="str">
        <f>IF('Travel&amp;Room Information'!U41=0,"",'Travel&amp;Room Information'!U41)</f>
        <v/>
      </c>
      <c r="I32" s="356" t="str">
        <f>IF('Travel&amp;Room Information'!V41=0,"",'Travel&amp;Room Information'!V41)</f>
        <v/>
      </c>
      <c r="J32" s="354" t="str">
        <f>IF('Travel&amp;Room Information'!W41=0,"",'Travel&amp;Room Information'!W41)</f>
        <v/>
      </c>
      <c r="K32" s="188" t="str">
        <f>IF('Travel&amp;Room Information'!X41=0,"",'Travel&amp;Room Information'!X41)</f>
        <v/>
      </c>
      <c r="L32" s="62" t="str">
        <f>IF('Travel&amp;Room Information'!Y41=0,"",'Travel&amp;Room Information'!Y41)</f>
        <v/>
      </c>
      <c r="M32" s="63" t="str">
        <f>IF('Travel&amp;Room Information'!Z41=0,"",'Travel&amp;Room Information'!Z41)</f>
        <v/>
      </c>
      <c r="N32" s="64" t="str">
        <f>IF('Travel&amp;Room Information'!AA41=0,"",'Travel&amp;Room Information'!AA41)</f>
        <v/>
      </c>
      <c r="O32" s="65" t="str">
        <f>IF('Travel&amp;Room Information'!AB41=0,"",'Travel&amp;Room Information'!AB41)</f>
        <v/>
      </c>
      <c r="P32" s="124" t="str">
        <f>IF(('Travel&amp;Room Information'!AH41*'Travel&amp;Room Information'!AI41)+('Travel&amp;Room Information'!AJ41*'Travel&amp;Room Information'!AK41)+'Travel&amp;Room Information'!AQ41=0,"",('Travel&amp;Room Information'!AH41*'Travel&amp;Room Information'!AI41)+('Travel&amp;Room Information'!AJ41*'Travel&amp;Room Information'!AK41)+'Travel&amp;Room Information'!AQ41)</f>
        <v/>
      </c>
    </row>
    <row r="33" spans="3:16">
      <c r="C33" s="14">
        <f t="shared" si="0"/>
        <v>18</v>
      </c>
      <c r="D33" s="31" t="str">
        <f>IF('Travel&amp;Room Information'!E42=0,"",'Travel&amp;Room Information'!E42)</f>
        <v/>
      </c>
      <c r="E33" s="184" t="str">
        <f>IF('Travel&amp;Room Information'!R42=0,"",'Travel&amp;Room Information'!R42)</f>
        <v/>
      </c>
      <c r="F33" s="59" t="str">
        <f>IF('Travel&amp;Room Information'!S42=0,"",'Travel&amp;Room Information'!S42)</f>
        <v/>
      </c>
      <c r="G33" s="60" t="str">
        <f>IF('Travel&amp;Room Information'!T42=0,"",'Travel&amp;Room Information'!T42)</f>
        <v/>
      </c>
      <c r="H33" s="61" t="str">
        <f>IF('Travel&amp;Room Information'!U42=0,"",'Travel&amp;Room Information'!U42)</f>
        <v/>
      </c>
      <c r="I33" s="356" t="str">
        <f>IF('Travel&amp;Room Information'!V42=0,"",'Travel&amp;Room Information'!V42)</f>
        <v/>
      </c>
      <c r="J33" s="354" t="str">
        <f>IF('Travel&amp;Room Information'!W42=0,"",'Travel&amp;Room Information'!W42)</f>
        <v/>
      </c>
      <c r="K33" s="188" t="str">
        <f>IF('Travel&amp;Room Information'!X42=0,"",'Travel&amp;Room Information'!X42)</f>
        <v/>
      </c>
      <c r="L33" s="62" t="str">
        <f>IF('Travel&amp;Room Information'!Y42=0,"",'Travel&amp;Room Information'!Y42)</f>
        <v/>
      </c>
      <c r="M33" s="63" t="str">
        <f>IF('Travel&amp;Room Information'!Z42=0,"",'Travel&amp;Room Information'!Z42)</f>
        <v/>
      </c>
      <c r="N33" s="64" t="str">
        <f>IF('Travel&amp;Room Information'!AA42=0,"",'Travel&amp;Room Information'!AA42)</f>
        <v/>
      </c>
      <c r="O33" s="65" t="str">
        <f>IF('Travel&amp;Room Information'!AB42=0,"",'Travel&amp;Room Information'!AB42)</f>
        <v/>
      </c>
      <c r="P33" s="124" t="str">
        <f>IF(('Travel&amp;Room Information'!AH42*'Travel&amp;Room Information'!AI42)+('Travel&amp;Room Information'!AJ42*'Travel&amp;Room Information'!AK42)+'Travel&amp;Room Information'!AQ42=0,"",('Travel&amp;Room Information'!AH42*'Travel&amp;Room Information'!AI42)+('Travel&amp;Room Information'!AJ42*'Travel&amp;Room Information'!AK42)+'Travel&amp;Room Information'!AQ42)</f>
        <v/>
      </c>
    </row>
    <row r="34" spans="3:16">
      <c r="C34" s="14">
        <f t="shared" si="0"/>
        <v>19</v>
      </c>
      <c r="D34" s="31" t="str">
        <f>IF('Travel&amp;Room Information'!E43=0,"",'Travel&amp;Room Information'!E43)</f>
        <v/>
      </c>
      <c r="E34" s="184" t="str">
        <f>IF('Travel&amp;Room Information'!R43=0,"",'Travel&amp;Room Information'!R43)</f>
        <v/>
      </c>
      <c r="F34" s="59" t="str">
        <f>IF('Travel&amp;Room Information'!S43=0,"",'Travel&amp;Room Information'!S43)</f>
        <v/>
      </c>
      <c r="G34" s="60" t="str">
        <f>IF('Travel&amp;Room Information'!T43=0,"",'Travel&amp;Room Information'!T43)</f>
        <v/>
      </c>
      <c r="H34" s="61" t="str">
        <f>IF('Travel&amp;Room Information'!U43=0,"",'Travel&amp;Room Information'!U43)</f>
        <v/>
      </c>
      <c r="I34" s="356" t="str">
        <f>IF('Travel&amp;Room Information'!V43=0,"",'Travel&amp;Room Information'!V43)</f>
        <v/>
      </c>
      <c r="J34" s="354" t="str">
        <f>IF('Travel&amp;Room Information'!W43=0,"",'Travel&amp;Room Information'!W43)</f>
        <v/>
      </c>
      <c r="K34" s="188" t="str">
        <f>IF('Travel&amp;Room Information'!X43=0,"",'Travel&amp;Room Information'!X43)</f>
        <v/>
      </c>
      <c r="L34" s="62" t="str">
        <f>IF('Travel&amp;Room Information'!Y43=0,"",'Travel&amp;Room Information'!Y43)</f>
        <v/>
      </c>
      <c r="M34" s="63" t="str">
        <f>IF('Travel&amp;Room Information'!Z43=0,"",'Travel&amp;Room Information'!Z43)</f>
        <v/>
      </c>
      <c r="N34" s="64" t="str">
        <f>IF('Travel&amp;Room Information'!AA43=0,"",'Travel&amp;Room Information'!AA43)</f>
        <v/>
      </c>
      <c r="O34" s="65" t="str">
        <f>IF('Travel&amp;Room Information'!AB43=0,"",'Travel&amp;Room Information'!AB43)</f>
        <v/>
      </c>
      <c r="P34" s="124" t="str">
        <f>IF(('Travel&amp;Room Information'!AH43*'Travel&amp;Room Information'!AI43)+('Travel&amp;Room Information'!AJ43*'Travel&amp;Room Information'!AK43)+'Travel&amp;Room Information'!AQ43=0,"",('Travel&amp;Room Information'!AH43*'Travel&amp;Room Information'!AI43)+('Travel&amp;Room Information'!AJ43*'Travel&amp;Room Information'!AK43)+'Travel&amp;Room Information'!AQ43)</f>
        <v/>
      </c>
    </row>
    <row r="35" spans="3:16">
      <c r="C35" s="14">
        <f t="shared" si="0"/>
        <v>20</v>
      </c>
      <c r="D35" s="31" t="str">
        <f>IF('Travel&amp;Room Information'!E44=0,"",'Travel&amp;Room Information'!E44)</f>
        <v/>
      </c>
      <c r="E35" s="184" t="str">
        <f>IF('Travel&amp;Room Information'!R44=0,"",'Travel&amp;Room Information'!R44)</f>
        <v/>
      </c>
      <c r="F35" s="59" t="str">
        <f>IF('Travel&amp;Room Information'!S44=0,"",'Travel&amp;Room Information'!S44)</f>
        <v/>
      </c>
      <c r="G35" s="60" t="str">
        <f>IF('Travel&amp;Room Information'!T44=0,"",'Travel&amp;Room Information'!T44)</f>
        <v/>
      </c>
      <c r="H35" s="61" t="str">
        <f>IF('Travel&amp;Room Information'!U44=0,"",'Travel&amp;Room Information'!U44)</f>
        <v/>
      </c>
      <c r="I35" s="356" t="str">
        <f>IF('Travel&amp;Room Information'!V44=0,"",'Travel&amp;Room Information'!V44)</f>
        <v/>
      </c>
      <c r="J35" s="354" t="str">
        <f>IF('Travel&amp;Room Information'!W44=0,"",'Travel&amp;Room Information'!W44)</f>
        <v/>
      </c>
      <c r="K35" s="188" t="str">
        <f>IF('Travel&amp;Room Information'!X44=0,"",'Travel&amp;Room Information'!X44)</f>
        <v/>
      </c>
      <c r="L35" s="62" t="str">
        <f>IF('Travel&amp;Room Information'!Y44=0,"",'Travel&amp;Room Information'!Y44)</f>
        <v/>
      </c>
      <c r="M35" s="63" t="str">
        <f>IF('Travel&amp;Room Information'!Z44=0,"",'Travel&amp;Room Information'!Z44)</f>
        <v/>
      </c>
      <c r="N35" s="64" t="str">
        <f>IF('Travel&amp;Room Information'!AA44=0,"",'Travel&amp;Room Information'!AA44)</f>
        <v/>
      </c>
      <c r="O35" s="65" t="str">
        <f>IF('Travel&amp;Room Information'!AB44=0,"",'Travel&amp;Room Information'!AB44)</f>
        <v/>
      </c>
      <c r="P35" s="124" t="str">
        <f>IF(('Travel&amp;Room Information'!AH44*'Travel&amp;Room Information'!AI44)+('Travel&amp;Room Information'!AJ44*'Travel&amp;Room Information'!AK44)+'Travel&amp;Room Information'!AQ44=0,"",('Travel&amp;Room Information'!AH44*'Travel&amp;Room Information'!AI44)+('Travel&amp;Room Information'!AJ44*'Travel&amp;Room Information'!AK44)+'Travel&amp;Room Information'!AQ44)</f>
        <v/>
      </c>
    </row>
    <row r="36" spans="3:16">
      <c r="C36" s="14">
        <f t="shared" si="0"/>
        <v>21</v>
      </c>
      <c r="D36" s="31" t="str">
        <f>IF('Travel&amp;Room Information'!E45=0,"",'Travel&amp;Room Information'!E45)</f>
        <v/>
      </c>
      <c r="E36" s="184" t="str">
        <f>IF('Travel&amp;Room Information'!R45=0,"",'Travel&amp;Room Information'!R45)</f>
        <v/>
      </c>
      <c r="F36" s="59" t="str">
        <f>IF('Travel&amp;Room Information'!S45=0,"",'Travel&amp;Room Information'!S45)</f>
        <v/>
      </c>
      <c r="G36" s="60" t="str">
        <f>IF('Travel&amp;Room Information'!T45=0,"",'Travel&amp;Room Information'!T45)</f>
        <v/>
      </c>
      <c r="H36" s="61" t="str">
        <f>IF('Travel&amp;Room Information'!U45=0,"",'Travel&amp;Room Information'!U45)</f>
        <v/>
      </c>
      <c r="I36" s="356" t="str">
        <f>IF('Travel&amp;Room Information'!V45=0,"",'Travel&amp;Room Information'!V45)</f>
        <v/>
      </c>
      <c r="J36" s="354" t="str">
        <f>IF('Travel&amp;Room Information'!W45=0,"",'Travel&amp;Room Information'!W45)</f>
        <v/>
      </c>
      <c r="K36" s="188" t="str">
        <f>IF('Travel&amp;Room Information'!X45=0,"",'Travel&amp;Room Information'!X45)</f>
        <v/>
      </c>
      <c r="L36" s="62" t="str">
        <f>IF('Travel&amp;Room Information'!Y45=0,"",'Travel&amp;Room Information'!Y45)</f>
        <v/>
      </c>
      <c r="M36" s="63" t="str">
        <f>IF('Travel&amp;Room Information'!Z45=0,"",'Travel&amp;Room Information'!Z45)</f>
        <v/>
      </c>
      <c r="N36" s="64" t="str">
        <f>IF('Travel&amp;Room Information'!AA45=0,"",'Travel&amp;Room Information'!AA45)</f>
        <v/>
      </c>
      <c r="O36" s="65" t="str">
        <f>IF('Travel&amp;Room Information'!AB45=0,"",'Travel&amp;Room Information'!AB45)</f>
        <v/>
      </c>
      <c r="P36" s="124" t="str">
        <f>IF(('Travel&amp;Room Information'!AH45*'Travel&amp;Room Information'!AI45)+('Travel&amp;Room Information'!AJ45*'Travel&amp;Room Information'!AK45)+'Travel&amp;Room Information'!AQ45=0,"",('Travel&amp;Room Information'!AH45*'Travel&amp;Room Information'!AI45)+('Travel&amp;Room Information'!AJ45*'Travel&amp;Room Information'!AK45)+'Travel&amp;Room Information'!AQ45)</f>
        <v/>
      </c>
    </row>
    <row r="37" spans="3:16">
      <c r="C37" s="14">
        <f t="shared" si="0"/>
        <v>22</v>
      </c>
      <c r="D37" s="31" t="str">
        <f>IF('Travel&amp;Room Information'!E46=0,"",'Travel&amp;Room Information'!E46)</f>
        <v/>
      </c>
      <c r="E37" s="184" t="str">
        <f>IF('Travel&amp;Room Information'!R46=0,"",'Travel&amp;Room Information'!R46)</f>
        <v/>
      </c>
      <c r="F37" s="59" t="str">
        <f>IF('Travel&amp;Room Information'!S46=0,"",'Travel&amp;Room Information'!S46)</f>
        <v/>
      </c>
      <c r="G37" s="60" t="str">
        <f>IF('Travel&amp;Room Information'!T46=0,"",'Travel&amp;Room Information'!T46)</f>
        <v/>
      </c>
      <c r="H37" s="61" t="str">
        <f>IF('Travel&amp;Room Information'!U46=0,"",'Travel&amp;Room Information'!U46)</f>
        <v/>
      </c>
      <c r="I37" s="356" t="str">
        <f>IF('Travel&amp;Room Information'!V46=0,"",'Travel&amp;Room Information'!V46)</f>
        <v/>
      </c>
      <c r="J37" s="354" t="str">
        <f>IF('Travel&amp;Room Information'!W46=0,"",'Travel&amp;Room Information'!W46)</f>
        <v/>
      </c>
      <c r="K37" s="188" t="str">
        <f>IF('Travel&amp;Room Information'!X46=0,"",'Travel&amp;Room Information'!X46)</f>
        <v/>
      </c>
      <c r="L37" s="62" t="str">
        <f>IF('Travel&amp;Room Information'!Y46=0,"",'Travel&amp;Room Information'!Y46)</f>
        <v/>
      </c>
      <c r="M37" s="63" t="str">
        <f>IF('Travel&amp;Room Information'!Z46=0,"",'Travel&amp;Room Information'!Z46)</f>
        <v/>
      </c>
      <c r="N37" s="64" t="str">
        <f>IF('Travel&amp;Room Information'!AA46=0,"",'Travel&amp;Room Information'!AA46)</f>
        <v/>
      </c>
      <c r="O37" s="65" t="str">
        <f>IF('Travel&amp;Room Information'!AB46=0,"",'Travel&amp;Room Information'!AB46)</f>
        <v/>
      </c>
      <c r="P37" s="124" t="str">
        <f>IF(('Travel&amp;Room Information'!AH46*'Travel&amp;Room Information'!AI46)+('Travel&amp;Room Information'!AJ46*'Travel&amp;Room Information'!AK46)+'Travel&amp;Room Information'!AQ46=0,"",('Travel&amp;Room Information'!AH46*'Travel&amp;Room Information'!AI46)+('Travel&amp;Room Information'!AJ46*'Travel&amp;Room Information'!AK46)+'Travel&amp;Room Information'!AQ46)</f>
        <v/>
      </c>
    </row>
    <row r="38" spans="3:16">
      <c r="C38" s="14">
        <f t="shared" si="0"/>
        <v>23</v>
      </c>
      <c r="D38" s="31" t="str">
        <f>IF('Travel&amp;Room Information'!E47=0,"",'Travel&amp;Room Information'!E47)</f>
        <v/>
      </c>
      <c r="E38" s="184" t="str">
        <f>IF('Travel&amp;Room Information'!R47=0,"",'Travel&amp;Room Information'!R47)</f>
        <v/>
      </c>
      <c r="F38" s="59" t="str">
        <f>IF('Travel&amp;Room Information'!S47=0,"",'Travel&amp;Room Information'!S47)</f>
        <v/>
      </c>
      <c r="G38" s="60" t="str">
        <f>IF('Travel&amp;Room Information'!T47=0,"",'Travel&amp;Room Information'!T47)</f>
        <v/>
      </c>
      <c r="H38" s="61" t="str">
        <f>IF('Travel&amp;Room Information'!U47=0,"",'Travel&amp;Room Information'!U47)</f>
        <v/>
      </c>
      <c r="I38" s="356" t="str">
        <f>IF('Travel&amp;Room Information'!V47=0,"",'Travel&amp;Room Information'!V47)</f>
        <v/>
      </c>
      <c r="J38" s="354" t="str">
        <f>IF('Travel&amp;Room Information'!W47=0,"",'Travel&amp;Room Information'!W47)</f>
        <v/>
      </c>
      <c r="K38" s="188" t="str">
        <f>IF('Travel&amp;Room Information'!X47=0,"",'Travel&amp;Room Information'!X47)</f>
        <v/>
      </c>
      <c r="L38" s="62" t="str">
        <f>IF('Travel&amp;Room Information'!Y47=0,"",'Travel&amp;Room Information'!Y47)</f>
        <v/>
      </c>
      <c r="M38" s="63" t="str">
        <f>IF('Travel&amp;Room Information'!Z47=0,"",'Travel&amp;Room Information'!Z47)</f>
        <v/>
      </c>
      <c r="N38" s="64" t="str">
        <f>IF('Travel&amp;Room Information'!AA47=0,"",'Travel&amp;Room Information'!AA47)</f>
        <v/>
      </c>
      <c r="O38" s="65" t="str">
        <f>IF('Travel&amp;Room Information'!AB47=0,"",'Travel&amp;Room Information'!AB47)</f>
        <v/>
      </c>
      <c r="P38" s="124" t="str">
        <f>IF(('Travel&amp;Room Information'!AH47*'Travel&amp;Room Information'!AI47)+('Travel&amp;Room Information'!AJ47*'Travel&amp;Room Information'!AK47)+'Travel&amp;Room Information'!AQ47=0,"",('Travel&amp;Room Information'!AH47*'Travel&amp;Room Information'!AI47)+('Travel&amp;Room Information'!AJ47*'Travel&amp;Room Information'!AK47)+'Travel&amp;Room Information'!AQ47)</f>
        <v/>
      </c>
    </row>
    <row r="39" spans="3:16">
      <c r="C39" s="14">
        <f t="shared" si="0"/>
        <v>24</v>
      </c>
      <c r="D39" s="31" t="str">
        <f>IF('Travel&amp;Room Information'!E48=0,"",'Travel&amp;Room Information'!E48)</f>
        <v/>
      </c>
      <c r="E39" s="184" t="str">
        <f>IF('Travel&amp;Room Information'!R48=0,"",'Travel&amp;Room Information'!R48)</f>
        <v/>
      </c>
      <c r="F39" s="59" t="str">
        <f>IF('Travel&amp;Room Information'!S48=0,"",'Travel&amp;Room Information'!S48)</f>
        <v/>
      </c>
      <c r="G39" s="60" t="str">
        <f>IF('Travel&amp;Room Information'!T48=0,"",'Travel&amp;Room Information'!T48)</f>
        <v/>
      </c>
      <c r="H39" s="61" t="str">
        <f>IF('Travel&amp;Room Information'!U48=0,"",'Travel&amp;Room Information'!U48)</f>
        <v/>
      </c>
      <c r="I39" s="356" t="str">
        <f>IF('Travel&amp;Room Information'!V48=0,"",'Travel&amp;Room Information'!V48)</f>
        <v/>
      </c>
      <c r="J39" s="354" t="str">
        <f>IF('Travel&amp;Room Information'!W48=0,"",'Travel&amp;Room Information'!W48)</f>
        <v/>
      </c>
      <c r="K39" s="188" t="str">
        <f>IF('Travel&amp;Room Information'!X48=0,"",'Travel&amp;Room Information'!X48)</f>
        <v/>
      </c>
      <c r="L39" s="62" t="str">
        <f>IF('Travel&amp;Room Information'!Y48=0,"",'Travel&amp;Room Information'!Y48)</f>
        <v/>
      </c>
      <c r="M39" s="63" t="str">
        <f>IF('Travel&amp;Room Information'!Z48=0,"",'Travel&amp;Room Information'!Z48)</f>
        <v/>
      </c>
      <c r="N39" s="64" t="str">
        <f>IF('Travel&amp;Room Information'!AA48=0,"",'Travel&amp;Room Information'!AA48)</f>
        <v/>
      </c>
      <c r="O39" s="65" t="str">
        <f>IF('Travel&amp;Room Information'!AB48=0,"",'Travel&amp;Room Information'!AB48)</f>
        <v/>
      </c>
      <c r="P39" s="124" t="str">
        <f>IF(('Travel&amp;Room Information'!AH48*'Travel&amp;Room Information'!AI48)+('Travel&amp;Room Information'!AJ48*'Travel&amp;Room Information'!AK48)+'Travel&amp;Room Information'!AQ48=0,"",('Travel&amp;Room Information'!AH48*'Travel&amp;Room Information'!AI48)+('Travel&amp;Room Information'!AJ48*'Travel&amp;Room Information'!AK48)+'Travel&amp;Room Information'!AQ48)</f>
        <v/>
      </c>
    </row>
    <row r="40" spans="3:16">
      <c r="C40" s="14">
        <f t="shared" si="0"/>
        <v>25</v>
      </c>
      <c r="D40" s="31" t="str">
        <f>IF('Travel&amp;Room Information'!E49=0,"",'Travel&amp;Room Information'!E49)</f>
        <v/>
      </c>
      <c r="E40" s="184" t="str">
        <f>IF('Travel&amp;Room Information'!R49=0,"",'Travel&amp;Room Information'!R49)</f>
        <v/>
      </c>
      <c r="F40" s="59" t="str">
        <f>IF('Travel&amp;Room Information'!S49=0,"",'Travel&amp;Room Information'!S49)</f>
        <v/>
      </c>
      <c r="G40" s="60" t="str">
        <f>IF('Travel&amp;Room Information'!T49=0,"",'Travel&amp;Room Information'!T49)</f>
        <v/>
      </c>
      <c r="H40" s="61" t="str">
        <f>IF('Travel&amp;Room Information'!U49=0,"",'Travel&amp;Room Information'!U49)</f>
        <v/>
      </c>
      <c r="I40" s="356" t="str">
        <f>IF('Travel&amp;Room Information'!V49=0,"",'Travel&amp;Room Information'!V49)</f>
        <v/>
      </c>
      <c r="J40" s="354" t="str">
        <f>IF('Travel&amp;Room Information'!W49=0,"",'Travel&amp;Room Information'!W49)</f>
        <v/>
      </c>
      <c r="K40" s="188" t="str">
        <f>IF('Travel&amp;Room Information'!X49=0,"",'Travel&amp;Room Information'!X49)</f>
        <v/>
      </c>
      <c r="L40" s="62" t="str">
        <f>IF('Travel&amp;Room Information'!Y49=0,"",'Travel&amp;Room Information'!Y49)</f>
        <v/>
      </c>
      <c r="M40" s="63" t="str">
        <f>IF('Travel&amp;Room Information'!Z49=0,"",'Travel&amp;Room Information'!Z49)</f>
        <v/>
      </c>
      <c r="N40" s="64" t="str">
        <f>IF('Travel&amp;Room Information'!AA49=0,"",'Travel&amp;Room Information'!AA49)</f>
        <v/>
      </c>
      <c r="O40" s="65" t="str">
        <f>IF('Travel&amp;Room Information'!AB49=0,"",'Travel&amp;Room Information'!AB49)</f>
        <v/>
      </c>
      <c r="P40" s="124" t="str">
        <f>IF(('Travel&amp;Room Information'!AH49*'Travel&amp;Room Information'!AI49)+('Travel&amp;Room Information'!AJ49*'Travel&amp;Room Information'!AK49)+'Travel&amp;Room Information'!AQ49=0,"",('Travel&amp;Room Information'!AH49*'Travel&amp;Room Information'!AI49)+('Travel&amp;Room Information'!AJ49*'Travel&amp;Room Information'!AK49)+'Travel&amp;Room Information'!AQ49)</f>
        <v/>
      </c>
    </row>
    <row r="41" spans="3:16">
      <c r="C41" s="14">
        <f t="shared" si="0"/>
        <v>26</v>
      </c>
      <c r="D41" s="31" t="str">
        <f>IF('Travel&amp;Room Information'!E50=0,"",'Travel&amp;Room Information'!E50)</f>
        <v/>
      </c>
      <c r="E41" s="184" t="str">
        <f>IF('Travel&amp;Room Information'!R50=0,"",'Travel&amp;Room Information'!R50)</f>
        <v/>
      </c>
      <c r="F41" s="59" t="str">
        <f>IF('Travel&amp;Room Information'!S50=0,"",'Travel&amp;Room Information'!S50)</f>
        <v/>
      </c>
      <c r="G41" s="60" t="str">
        <f>IF('Travel&amp;Room Information'!T50=0,"",'Travel&amp;Room Information'!T50)</f>
        <v/>
      </c>
      <c r="H41" s="61" t="str">
        <f>IF('Travel&amp;Room Information'!U50=0,"",'Travel&amp;Room Information'!U50)</f>
        <v/>
      </c>
      <c r="I41" s="356" t="str">
        <f>IF('Travel&amp;Room Information'!V50=0,"",'Travel&amp;Room Information'!V50)</f>
        <v/>
      </c>
      <c r="J41" s="354" t="str">
        <f>IF('Travel&amp;Room Information'!W50=0,"",'Travel&amp;Room Information'!W50)</f>
        <v/>
      </c>
      <c r="K41" s="188" t="str">
        <f>IF('Travel&amp;Room Information'!X50=0,"",'Travel&amp;Room Information'!X50)</f>
        <v/>
      </c>
      <c r="L41" s="62" t="str">
        <f>IF('Travel&amp;Room Information'!Y50=0,"",'Travel&amp;Room Information'!Y50)</f>
        <v/>
      </c>
      <c r="M41" s="63" t="str">
        <f>IF('Travel&amp;Room Information'!Z50=0,"",'Travel&amp;Room Information'!Z50)</f>
        <v/>
      </c>
      <c r="N41" s="64" t="str">
        <f>IF('Travel&amp;Room Information'!AA50=0,"",'Travel&amp;Room Information'!AA50)</f>
        <v/>
      </c>
      <c r="O41" s="65" t="str">
        <f>IF('Travel&amp;Room Information'!AB50=0,"",'Travel&amp;Room Information'!AB50)</f>
        <v/>
      </c>
      <c r="P41" s="124" t="str">
        <f>IF(('Travel&amp;Room Information'!AH50*'Travel&amp;Room Information'!AI50)+('Travel&amp;Room Information'!AJ50*'Travel&amp;Room Information'!AK50)+'Travel&amp;Room Information'!AQ50=0,"",('Travel&amp;Room Information'!AH50*'Travel&amp;Room Information'!AI50)+('Travel&amp;Room Information'!AJ50*'Travel&amp;Room Information'!AK50)+'Travel&amp;Room Information'!AQ50)</f>
        <v/>
      </c>
    </row>
    <row r="42" spans="3:16">
      <c r="C42" s="14">
        <f t="shared" si="0"/>
        <v>27</v>
      </c>
      <c r="D42" s="31" t="str">
        <f>IF('Travel&amp;Room Information'!E51=0,"",'Travel&amp;Room Information'!E51)</f>
        <v/>
      </c>
      <c r="E42" s="184" t="str">
        <f>IF('Travel&amp;Room Information'!R51=0,"",'Travel&amp;Room Information'!R51)</f>
        <v/>
      </c>
      <c r="F42" s="59" t="str">
        <f>IF('Travel&amp;Room Information'!S51=0,"",'Travel&amp;Room Information'!S51)</f>
        <v/>
      </c>
      <c r="G42" s="60" t="str">
        <f>IF('Travel&amp;Room Information'!T51=0,"",'Travel&amp;Room Information'!T51)</f>
        <v/>
      </c>
      <c r="H42" s="61" t="str">
        <f>IF('Travel&amp;Room Information'!U51=0,"",'Travel&amp;Room Information'!U51)</f>
        <v/>
      </c>
      <c r="I42" s="356" t="str">
        <f>IF('Travel&amp;Room Information'!V51=0,"",'Travel&amp;Room Information'!V51)</f>
        <v/>
      </c>
      <c r="J42" s="354" t="str">
        <f>IF('Travel&amp;Room Information'!W51=0,"",'Travel&amp;Room Information'!W51)</f>
        <v/>
      </c>
      <c r="K42" s="188" t="str">
        <f>IF('Travel&amp;Room Information'!X51=0,"",'Travel&amp;Room Information'!X51)</f>
        <v/>
      </c>
      <c r="L42" s="62" t="str">
        <f>IF('Travel&amp;Room Information'!Y51=0,"",'Travel&amp;Room Information'!Y51)</f>
        <v/>
      </c>
      <c r="M42" s="63" t="str">
        <f>IF('Travel&amp;Room Information'!Z51=0,"",'Travel&amp;Room Information'!Z51)</f>
        <v/>
      </c>
      <c r="N42" s="64" t="str">
        <f>IF('Travel&amp;Room Information'!AA51=0,"",'Travel&amp;Room Information'!AA51)</f>
        <v/>
      </c>
      <c r="O42" s="65" t="str">
        <f>IF('Travel&amp;Room Information'!AB51=0,"",'Travel&amp;Room Information'!AB51)</f>
        <v/>
      </c>
      <c r="P42" s="124" t="str">
        <f>IF(('Travel&amp;Room Information'!AH51*'Travel&amp;Room Information'!AI51)+('Travel&amp;Room Information'!AJ51*'Travel&amp;Room Information'!AK51)+'Travel&amp;Room Information'!AQ51=0,"",('Travel&amp;Room Information'!AH51*'Travel&amp;Room Information'!AI51)+('Travel&amp;Room Information'!AJ51*'Travel&amp;Room Information'!AK51)+'Travel&amp;Room Information'!AQ51)</f>
        <v/>
      </c>
    </row>
    <row r="43" spans="3:16">
      <c r="C43" s="14">
        <f t="shared" si="0"/>
        <v>28</v>
      </c>
      <c r="D43" s="31" t="str">
        <f>IF('Travel&amp;Room Information'!E52=0,"",'Travel&amp;Room Information'!E52)</f>
        <v/>
      </c>
      <c r="E43" s="184" t="str">
        <f>IF('Travel&amp;Room Information'!R52=0,"",'Travel&amp;Room Information'!R52)</f>
        <v/>
      </c>
      <c r="F43" s="59" t="str">
        <f>IF('Travel&amp;Room Information'!S52=0,"",'Travel&amp;Room Information'!S52)</f>
        <v/>
      </c>
      <c r="G43" s="60" t="str">
        <f>IF('Travel&amp;Room Information'!T52=0,"",'Travel&amp;Room Information'!T52)</f>
        <v/>
      </c>
      <c r="H43" s="61" t="str">
        <f>IF('Travel&amp;Room Information'!U52=0,"",'Travel&amp;Room Information'!U52)</f>
        <v/>
      </c>
      <c r="I43" s="356" t="str">
        <f>IF('Travel&amp;Room Information'!V52=0,"",'Travel&amp;Room Information'!V52)</f>
        <v/>
      </c>
      <c r="J43" s="354" t="str">
        <f>IF('Travel&amp;Room Information'!W52=0,"",'Travel&amp;Room Information'!W52)</f>
        <v/>
      </c>
      <c r="K43" s="188" t="str">
        <f>IF('Travel&amp;Room Information'!X52=0,"",'Travel&amp;Room Information'!X52)</f>
        <v/>
      </c>
      <c r="L43" s="62" t="str">
        <f>IF('Travel&amp;Room Information'!Y52=0,"",'Travel&amp;Room Information'!Y52)</f>
        <v/>
      </c>
      <c r="M43" s="63" t="str">
        <f>IF('Travel&amp;Room Information'!Z52=0,"",'Travel&amp;Room Information'!Z52)</f>
        <v/>
      </c>
      <c r="N43" s="64" t="str">
        <f>IF('Travel&amp;Room Information'!AA52=0,"",'Travel&amp;Room Information'!AA52)</f>
        <v/>
      </c>
      <c r="O43" s="65" t="str">
        <f>IF('Travel&amp;Room Information'!AB52=0,"",'Travel&amp;Room Information'!AB52)</f>
        <v/>
      </c>
      <c r="P43" s="124" t="str">
        <f>IF(('Travel&amp;Room Information'!AH52*'Travel&amp;Room Information'!AI52)+('Travel&amp;Room Information'!AJ52*'Travel&amp;Room Information'!AK52)+'Travel&amp;Room Information'!AQ52=0,"",('Travel&amp;Room Information'!AH52*'Travel&amp;Room Information'!AI52)+('Travel&amp;Room Information'!AJ52*'Travel&amp;Room Information'!AK52)+'Travel&amp;Room Information'!AQ52)</f>
        <v/>
      </c>
    </row>
    <row r="44" spans="3:16">
      <c r="C44" s="14">
        <f t="shared" si="0"/>
        <v>29</v>
      </c>
      <c r="D44" s="31" t="str">
        <f>IF('Travel&amp;Room Information'!E53=0,"",'Travel&amp;Room Information'!E53)</f>
        <v/>
      </c>
      <c r="E44" s="184" t="str">
        <f>IF('Travel&amp;Room Information'!R53=0,"",'Travel&amp;Room Information'!R53)</f>
        <v/>
      </c>
      <c r="F44" s="59" t="str">
        <f>IF('Travel&amp;Room Information'!S53=0,"",'Travel&amp;Room Information'!S53)</f>
        <v/>
      </c>
      <c r="G44" s="60" t="str">
        <f>IF('Travel&amp;Room Information'!T53=0,"",'Travel&amp;Room Information'!T53)</f>
        <v/>
      </c>
      <c r="H44" s="61" t="str">
        <f>IF('Travel&amp;Room Information'!U53=0,"",'Travel&amp;Room Information'!U53)</f>
        <v/>
      </c>
      <c r="I44" s="356" t="str">
        <f>IF('Travel&amp;Room Information'!V53=0,"",'Travel&amp;Room Information'!V53)</f>
        <v/>
      </c>
      <c r="J44" s="354" t="str">
        <f>IF('Travel&amp;Room Information'!W53=0,"",'Travel&amp;Room Information'!W53)</f>
        <v/>
      </c>
      <c r="K44" s="188" t="str">
        <f>IF('Travel&amp;Room Information'!X53=0,"",'Travel&amp;Room Information'!X53)</f>
        <v/>
      </c>
      <c r="L44" s="62" t="str">
        <f>IF('Travel&amp;Room Information'!Y53=0,"",'Travel&amp;Room Information'!Y53)</f>
        <v/>
      </c>
      <c r="M44" s="63" t="str">
        <f>IF('Travel&amp;Room Information'!Z53=0,"",'Travel&amp;Room Information'!Z53)</f>
        <v/>
      </c>
      <c r="N44" s="64" t="str">
        <f>IF('Travel&amp;Room Information'!AA53=0,"",'Travel&amp;Room Information'!AA53)</f>
        <v/>
      </c>
      <c r="O44" s="65" t="str">
        <f>IF('Travel&amp;Room Information'!AB53=0,"",'Travel&amp;Room Information'!AB53)</f>
        <v/>
      </c>
      <c r="P44" s="124" t="str">
        <f>IF(('Travel&amp;Room Information'!AH53*'Travel&amp;Room Information'!AI53)+('Travel&amp;Room Information'!AJ53*'Travel&amp;Room Information'!AK53)+'Travel&amp;Room Information'!AQ53=0,"",('Travel&amp;Room Information'!AH53*'Travel&amp;Room Information'!AI53)+('Travel&amp;Room Information'!AJ53*'Travel&amp;Room Information'!AK53)+'Travel&amp;Room Information'!AQ53)</f>
        <v/>
      </c>
    </row>
    <row r="45" spans="3:16">
      <c r="C45" s="14">
        <f t="shared" si="0"/>
        <v>30</v>
      </c>
      <c r="D45" s="31" t="str">
        <f>IF('Travel&amp;Room Information'!E54=0,"",'Travel&amp;Room Information'!E54)</f>
        <v/>
      </c>
      <c r="E45" s="184" t="str">
        <f>IF('Travel&amp;Room Information'!R54=0,"",'Travel&amp;Room Information'!R54)</f>
        <v/>
      </c>
      <c r="F45" s="59" t="str">
        <f>IF('Travel&amp;Room Information'!S54=0,"",'Travel&amp;Room Information'!S54)</f>
        <v/>
      </c>
      <c r="G45" s="60" t="str">
        <f>IF('Travel&amp;Room Information'!T54=0,"",'Travel&amp;Room Information'!T54)</f>
        <v/>
      </c>
      <c r="H45" s="61" t="str">
        <f>IF('Travel&amp;Room Information'!U54=0,"",'Travel&amp;Room Information'!U54)</f>
        <v/>
      </c>
      <c r="I45" s="356" t="str">
        <f>IF('Travel&amp;Room Information'!V54=0,"",'Travel&amp;Room Information'!V54)</f>
        <v/>
      </c>
      <c r="J45" s="354" t="str">
        <f>IF('Travel&amp;Room Information'!W54=0,"",'Travel&amp;Room Information'!W54)</f>
        <v/>
      </c>
      <c r="K45" s="188" t="str">
        <f>IF('Travel&amp;Room Information'!X54=0,"",'Travel&amp;Room Information'!X54)</f>
        <v/>
      </c>
      <c r="L45" s="62" t="str">
        <f>IF('Travel&amp;Room Information'!Y54=0,"",'Travel&amp;Room Information'!Y54)</f>
        <v/>
      </c>
      <c r="M45" s="63" t="str">
        <f>IF('Travel&amp;Room Information'!Z54=0,"",'Travel&amp;Room Information'!Z54)</f>
        <v/>
      </c>
      <c r="N45" s="64" t="str">
        <f>IF('Travel&amp;Room Information'!AA54=0,"",'Travel&amp;Room Information'!AA54)</f>
        <v/>
      </c>
      <c r="O45" s="65" t="str">
        <f>IF('Travel&amp;Room Information'!AB54=0,"",'Travel&amp;Room Information'!AB54)</f>
        <v/>
      </c>
      <c r="P45" s="124" t="str">
        <f>IF(('Travel&amp;Room Information'!AH54*'Travel&amp;Room Information'!AI54)+('Travel&amp;Room Information'!AJ54*'Travel&amp;Room Information'!AK54)+'Travel&amp;Room Information'!AQ54=0,"",('Travel&amp;Room Information'!AH54*'Travel&amp;Room Information'!AI54)+('Travel&amp;Room Information'!AJ54*'Travel&amp;Room Information'!AK54)+'Travel&amp;Room Information'!AQ54)</f>
        <v/>
      </c>
    </row>
    <row r="46" spans="3:16">
      <c r="C46" s="14">
        <f t="shared" si="0"/>
        <v>31</v>
      </c>
      <c r="D46" s="31" t="str">
        <f>IF('Travel&amp;Room Information'!E55=0,"",'Travel&amp;Room Information'!E55)</f>
        <v/>
      </c>
      <c r="E46" s="184" t="str">
        <f>IF('Travel&amp;Room Information'!R55=0,"",'Travel&amp;Room Information'!R55)</f>
        <v/>
      </c>
      <c r="F46" s="59" t="str">
        <f>IF('Travel&amp;Room Information'!S55=0,"",'Travel&amp;Room Information'!S55)</f>
        <v/>
      </c>
      <c r="G46" s="60" t="str">
        <f>IF('Travel&amp;Room Information'!T55=0,"",'Travel&amp;Room Information'!T55)</f>
        <v/>
      </c>
      <c r="H46" s="61" t="str">
        <f>IF('Travel&amp;Room Information'!U55=0,"",'Travel&amp;Room Information'!U55)</f>
        <v/>
      </c>
      <c r="I46" s="356" t="str">
        <f>IF('Travel&amp;Room Information'!V55=0,"",'Travel&amp;Room Information'!V55)</f>
        <v/>
      </c>
      <c r="J46" s="354" t="str">
        <f>IF('Travel&amp;Room Information'!W55=0,"",'Travel&amp;Room Information'!W55)</f>
        <v/>
      </c>
      <c r="K46" s="188" t="str">
        <f>IF('Travel&amp;Room Information'!X55=0,"",'Travel&amp;Room Information'!X55)</f>
        <v/>
      </c>
      <c r="L46" s="62" t="str">
        <f>IF('Travel&amp;Room Information'!Y55=0,"",'Travel&amp;Room Information'!Y55)</f>
        <v/>
      </c>
      <c r="M46" s="63" t="str">
        <f>IF('Travel&amp;Room Information'!Z55=0,"",'Travel&amp;Room Information'!Z55)</f>
        <v/>
      </c>
      <c r="N46" s="64" t="str">
        <f>IF('Travel&amp;Room Information'!AA55=0,"",'Travel&amp;Room Information'!AA55)</f>
        <v/>
      </c>
      <c r="O46" s="65" t="str">
        <f>IF('Travel&amp;Room Information'!AB55=0,"",'Travel&amp;Room Information'!AB55)</f>
        <v/>
      </c>
      <c r="P46" s="124" t="str">
        <f>IF(('Travel&amp;Room Information'!AH55*'Travel&amp;Room Information'!AI55)+('Travel&amp;Room Information'!AJ55*'Travel&amp;Room Information'!AK55)+'Travel&amp;Room Information'!AQ55=0,"",('Travel&amp;Room Information'!AH55*'Travel&amp;Room Information'!AI55)+('Travel&amp;Room Information'!AJ55*'Travel&amp;Room Information'!AK55)+'Travel&amp;Room Information'!AQ55)</f>
        <v/>
      </c>
    </row>
    <row r="47" spans="3:16">
      <c r="C47" s="14">
        <f t="shared" si="0"/>
        <v>32</v>
      </c>
      <c r="D47" s="31" t="str">
        <f>IF('Travel&amp;Room Information'!E56=0,"",'Travel&amp;Room Information'!E56)</f>
        <v/>
      </c>
      <c r="E47" s="184" t="str">
        <f>IF('Travel&amp;Room Information'!R56=0,"",'Travel&amp;Room Information'!R56)</f>
        <v/>
      </c>
      <c r="F47" s="59" t="str">
        <f>IF('Travel&amp;Room Information'!S56=0,"",'Travel&amp;Room Information'!S56)</f>
        <v/>
      </c>
      <c r="G47" s="60" t="str">
        <f>IF('Travel&amp;Room Information'!T56=0,"",'Travel&amp;Room Information'!T56)</f>
        <v/>
      </c>
      <c r="H47" s="61" t="str">
        <f>IF('Travel&amp;Room Information'!U56=0,"",'Travel&amp;Room Information'!U56)</f>
        <v/>
      </c>
      <c r="I47" s="356" t="str">
        <f>IF('Travel&amp;Room Information'!V56=0,"",'Travel&amp;Room Information'!V56)</f>
        <v/>
      </c>
      <c r="J47" s="354" t="str">
        <f>IF('Travel&amp;Room Information'!W56=0,"",'Travel&amp;Room Information'!W56)</f>
        <v/>
      </c>
      <c r="K47" s="188" t="str">
        <f>IF('Travel&amp;Room Information'!X56=0,"",'Travel&amp;Room Information'!X56)</f>
        <v/>
      </c>
      <c r="L47" s="62" t="str">
        <f>IF('Travel&amp;Room Information'!Y56=0,"",'Travel&amp;Room Information'!Y56)</f>
        <v/>
      </c>
      <c r="M47" s="63" t="str">
        <f>IF('Travel&amp;Room Information'!Z56=0,"",'Travel&amp;Room Information'!Z56)</f>
        <v/>
      </c>
      <c r="N47" s="64" t="str">
        <f>IF('Travel&amp;Room Information'!AA56=0,"",'Travel&amp;Room Information'!AA56)</f>
        <v/>
      </c>
      <c r="O47" s="65" t="str">
        <f>IF('Travel&amp;Room Information'!AB56=0,"",'Travel&amp;Room Information'!AB56)</f>
        <v/>
      </c>
      <c r="P47" s="124" t="str">
        <f>IF(('Travel&amp;Room Information'!AH56*'Travel&amp;Room Information'!AI56)+('Travel&amp;Room Information'!AJ56*'Travel&amp;Room Information'!AK56)+'Travel&amp;Room Information'!AQ56=0,"",('Travel&amp;Room Information'!AH56*'Travel&amp;Room Information'!AI56)+('Travel&amp;Room Information'!AJ56*'Travel&amp;Room Information'!AK56)+'Travel&amp;Room Information'!AQ56)</f>
        <v/>
      </c>
    </row>
    <row r="48" spans="3:16">
      <c r="C48" s="14">
        <f t="shared" si="0"/>
        <v>33</v>
      </c>
      <c r="D48" s="31" t="str">
        <f>IF('Travel&amp;Room Information'!E57=0,"",'Travel&amp;Room Information'!E57)</f>
        <v/>
      </c>
      <c r="E48" s="184" t="str">
        <f>IF('Travel&amp;Room Information'!R57=0,"",'Travel&amp;Room Information'!R57)</f>
        <v/>
      </c>
      <c r="F48" s="59" t="str">
        <f>IF('Travel&amp;Room Information'!S57=0,"",'Travel&amp;Room Information'!S57)</f>
        <v/>
      </c>
      <c r="G48" s="60" t="str">
        <f>IF('Travel&amp;Room Information'!T57=0,"",'Travel&amp;Room Information'!T57)</f>
        <v/>
      </c>
      <c r="H48" s="61" t="str">
        <f>IF('Travel&amp;Room Information'!U57=0,"",'Travel&amp;Room Information'!U57)</f>
        <v/>
      </c>
      <c r="I48" s="356" t="str">
        <f>IF('Travel&amp;Room Information'!V57=0,"",'Travel&amp;Room Information'!V57)</f>
        <v/>
      </c>
      <c r="J48" s="354" t="str">
        <f>IF('Travel&amp;Room Information'!W57=0,"",'Travel&amp;Room Information'!W57)</f>
        <v/>
      </c>
      <c r="K48" s="188" t="str">
        <f>IF('Travel&amp;Room Information'!X57=0,"",'Travel&amp;Room Information'!X57)</f>
        <v/>
      </c>
      <c r="L48" s="62" t="str">
        <f>IF('Travel&amp;Room Information'!Y57=0,"",'Travel&amp;Room Information'!Y57)</f>
        <v/>
      </c>
      <c r="M48" s="63" t="str">
        <f>IF('Travel&amp;Room Information'!Z57=0,"",'Travel&amp;Room Information'!Z57)</f>
        <v/>
      </c>
      <c r="N48" s="64" t="str">
        <f>IF('Travel&amp;Room Information'!AA57=0,"",'Travel&amp;Room Information'!AA57)</f>
        <v/>
      </c>
      <c r="O48" s="65" t="str">
        <f>IF('Travel&amp;Room Information'!AB57=0,"",'Travel&amp;Room Information'!AB57)</f>
        <v/>
      </c>
      <c r="P48" s="124" t="str">
        <f>IF(('Travel&amp;Room Information'!AH57*'Travel&amp;Room Information'!AI57)+('Travel&amp;Room Information'!AJ57*'Travel&amp;Room Information'!AK57)+'Travel&amp;Room Information'!AQ57=0,"",('Travel&amp;Room Information'!AH57*'Travel&amp;Room Information'!AI57)+('Travel&amp;Room Information'!AJ57*'Travel&amp;Room Information'!AK57)+'Travel&amp;Room Information'!AQ57)</f>
        <v/>
      </c>
    </row>
    <row r="49" spans="3:20">
      <c r="C49" s="14">
        <f t="shared" si="0"/>
        <v>34</v>
      </c>
      <c r="D49" s="31" t="str">
        <f>IF('Travel&amp;Room Information'!E58=0,"",'Travel&amp;Room Information'!E58)</f>
        <v/>
      </c>
      <c r="E49" s="184" t="str">
        <f>IF('Travel&amp;Room Information'!R58=0,"",'Travel&amp;Room Information'!R58)</f>
        <v/>
      </c>
      <c r="F49" s="59" t="str">
        <f>IF('Travel&amp;Room Information'!S58=0,"",'Travel&amp;Room Information'!S58)</f>
        <v/>
      </c>
      <c r="G49" s="60" t="str">
        <f>IF('Travel&amp;Room Information'!T58=0,"",'Travel&amp;Room Information'!T58)</f>
        <v/>
      </c>
      <c r="H49" s="61" t="str">
        <f>IF('Travel&amp;Room Information'!U58=0,"",'Travel&amp;Room Information'!U58)</f>
        <v/>
      </c>
      <c r="I49" s="356" t="str">
        <f>IF('Travel&amp;Room Information'!V58=0,"",'Travel&amp;Room Information'!V58)</f>
        <v/>
      </c>
      <c r="J49" s="354" t="str">
        <f>IF('Travel&amp;Room Information'!W58=0,"",'Travel&amp;Room Information'!W58)</f>
        <v/>
      </c>
      <c r="K49" s="188" t="str">
        <f>IF('Travel&amp;Room Information'!X58=0,"",'Travel&amp;Room Information'!X58)</f>
        <v/>
      </c>
      <c r="L49" s="62" t="str">
        <f>IF('Travel&amp;Room Information'!Y58=0,"",'Travel&amp;Room Information'!Y58)</f>
        <v/>
      </c>
      <c r="M49" s="63" t="str">
        <f>IF('Travel&amp;Room Information'!Z58=0,"",'Travel&amp;Room Information'!Z58)</f>
        <v/>
      </c>
      <c r="N49" s="64" t="str">
        <f>IF('Travel&amp;Room Information'!AA58=0,"",'Travel&amp;Room Information'!AA58)</f>
        <v/>
      </c>
      <c r="O49" s="65" t="str">
        <f>IF('Travel&amp;Room Information'!AB58=0,"",'Travel&amp;Room Information'!AB58)</f>
        <v/>
      </c>
      <c r="P49" s="124" t="str">
        <f>IF(('Travel&amp;Room Information'!AH58*'Travel&amp;Room Information'!AI58)+('Travel&amp;Room Information'!AJ58*'Travel&amp;Room Information'!AK58)+'Travel&amp;Room Information'!AQ58=0,"",('Travel&amp;Room Information'!AH58*'Travel&amp;Room Information'!AI58)+('Travel&amp;Room Information'!AJ58*'Travel&amp;Room Information'!AK58)+'Travel&amp;Room Information'!AQ58)</f>
        <v/>
      </c>
    </row>
    <row r="50" spans="3:20">
      <c r="C50" s="14">
        <f t="shared" si="0"/>
        <v>35</v>
      </c>
      <c r="D50" s="31" t="str">
        <f>IF('Travel&amp;Room Information'!E59=0,"",'Travel&amp;Room Information'!E59)</f>
        <v/>
      </c>
      <c r="E50" s="184" t="str">
        <f>IF('Travel&amp;Room Information'!R59=0,"",'Travel&amp;Room Information'!R59)</f>
        <v/>
      </c>
      <c r="F50" s="59" t="str">
        <f>IF('Travel&amp;Room Information'!S59=0,"",'Travel&amp;Room Information'!S59)</f>
        <v/>
      </c>
      <c r="G50" s="60" t="str">
        <f>IF('Travel&amp;Room Information'!T59=0,"",'Travel&amp;Room Information'!T59)</f>
        <v/>
      </c>
      <c r="H50" s="61" t="str">
        <f>IF('Travel&amp;Room Information'!U59=0,"",'Travel&amp;Room Information'!U59)</f>
        <v/>
      </c>
      <c r="I50" s="356" t="str">
        <f>IF('Travel&amp;Room Information'!V59=0,"",'Travel&amp;Room Information'!V59)</f>
        <v/>
      </c>
      <c r="J50" s="354" t="str">
        <f>IF('Travel&amp;Room Information'!W59=0,"",'Travel&amp;Room Information'!W59)</f>
        <v/>
      </c>
      <c r="K50" s="188" t="str">
        <f>IF('Travel&amp;Room Information'!X59=0,"",'Travel&amp;Room Information'!X59)</f>
        <v/>
      </c>
      <c r="L50" s="62" t="str">
        <f>IF('Travel&amp;Room Information'!Y59=0,"",'Travel&amp;Room Information'!Y59)</f>
        <v/>
      </c>
      <c r="M50" s="63" t="str">
        <f>IF('Travel&amp;Room Information'!Z59=0,"",'Travel&amp;Room Information'!Z59)</f>
        <v/>
      </c>
      <c r="N50" s="64" t="str">
        <f>IF('Travel&amp;Room Information'!AA59=0,"",'Travel&amp;Room Information'!AA59)</f>
        <v/>
      </c>
      <c r="O50" s="65" t="str">
        <f>IF('Travel&amp;Room Information'!AB59=0,"",'Travel&amp;Room Information'!AB59)</f>
        <v/>
      </c>
      <c r="P50" s="124" t="str">
        <f>IF(('Travel&amp;Room Information'!AH59*'Travel&amp;Room Information'!AI59)+('Travel&amp;Room Information'!AJ59*'Travel&amp;Room Information'!AK59)+'Travel&amp;Room Information'!AQ59=0,"",('Travel&amp;Room Information'!AH59*'Travel&amp;Room Information'!AI59)+('Travel&amp;Room Information'!AJ59*'Travel&amp;Room Information'!AK59)+'Travel&amp;Room Information'!AQ59)</f>
        <v/>
      </c>
    </row>
    <row r="51" spans="3:20">
      <c r="C51" s="14">
        <f t="shared" si="0"/>
        <v>36</v>
      </c>
      <c r="D51" s="31" t="str">
        <f>IF('Travel&amp;Room Information'!E60=0,"",'Travel&amp;Room Information'!E60)</f>
        <v/>
      </c>
      <c r="E51" s="184" t="str">
        <f>IF('Travel&amp;Room Information'!R60=0,"",'Travel&amp;Room Information'!R60)</f>
        <v/>
      </c>
      <c r="F51" s="59" t="str">
        <f>IF('Travel&amp;Room Information'!S60=0,"",'Travel&amp;Room Information'!S60)</f>
        <v/>
      </c>
      <c r="G51" s="60" t="str">
        <f>IF('Travel&amp;Room Information'!T60=0,"",'Travel&amp;Room Information'!T60)</f>
        <v/>
      </c>
      <c r="H51" s="61" t="str">
        <f>IF('Travel&amp;Room Information'!U60=0,"",'Travel&amp;Room Information'!U60)</f>
        <v/>
      </c>
      <c r="I51" s="356" t="str">
        <f>IF('Travel&amp;Room Information'!V60=0,"",'Travel&amp;Room Information'!V60)</f>
        <v/>
      </c>
      <c r="J51" s="354" t="str">
        <f>IF('Travel&amp;Room Information'!W60=0,"",'Travel&amp;Room Information'!W60)</f>
        <v/>
      </c>
      <c r="K51" s="188" t="str">
        <f>IF('Travel&amp;Room Information'!X60=0,"",'Travel&amp;Room Information'!X60)</f>
        <v/>
      </c>
      <c r="L51" s="62" t="str">
        <f>IF('Travel&amp;Room Information'!Y60=0,"",'Travel&amp;Room Information'!Y60)</f>
        <v/>
      </c>
      <c r="M51" s="63" t="str">
        <f>IF('Travel&amp;Room Information'!Z60=0,"",'Travel&amp;Room Information'!Z60)</f>
        <v/>
      </c>
      <c r="N51" s="64" t="str">
        <f>IF('Travel&amp;Room Information'!AA60=0,"",'Travel&amp;Room Information'!AA60)</f>
        <v/>
      </c>
      <c r="O51" s="65" t="str">
        <f>IF('Travel&amp;Room Information'!AB60=0,"",'Travel&amp;Room Information'!AB60)</f>
        <v/>
      </c>
      <c r="P51" s="124" t="str">
        <f>IF(('Travel&amp;Room Information'!AH60*'Travel&amp;Room Information'!AI60)+('Travel&amp;Room Information'!AJ60*'Travel&amp;Room Information'!AK60)+'Travel&amp;Room Information'!AQ60=0,"",('Travel&amp;Room Information'!AH60*'Travel&amp;Room Information'!AI60)+('Travel&amp;Room Information'!AJ60*'Travel&amp;Room Information'!AK60)+'Travel&amp;Room Information'!AQ60)</f>
        <v/>
      </c>
    </row>
    <row r="52" spans="3:20">
      <c r="C52" s="14">
        <f t="shared" si="0"/>
        <v>37</v>
      </c>
      <c r="D52" s="31" t="str">
        <f>IF('Travel&amp;Room Information'!E61=0,"",'Travel&amp;Room Information'!E61)</f>
        <v/>
      </c>
      <c r="E52" s="184" t="str">
        <f>IF('Travel&amp;Room Information'!R61=0,"",'Travel&amp;Room Information'!R61)</f>
        <v/>
      </c>
      <c r="F52" s="59" t="str">
        <f>IF('Travel&amp;Room Information'!S61=0,"",'Travel&amp;Room Information'!S61)</f>
        <v/>
      </c>
      <c r="G52" s="60" t="str">
        <f>IF('Travel&amp;Room Information'!T61=0,"",'Travel&amp;Room Information'!T61)</f>
        <v/>
      </c>
      <c r="H52" s="61" t="str">
        <f>IF('Travel&amp;Room Information'!U61=0,"",'Travel&amp;Room Information'!U61)</f>
        <v/>
      </c>
      <c r="I52" s="356" t="str">
        <f>IF('Travel&amp;Room Information'!V61=0,"",'Travel&amp;Room Information'!V61)</f>
        <v/>
      </c>
      <c r="J52" s="354" t="str">
        <f>IF('Travel&amp;Room Information'!W61=0,"",'Travel&amp;Room Information'!W61)</f>
        <v/>
      </c>
      <c r="K52" s="188" t="str">
        <f>IF('Travel&amp;Room Information'!X61=0,"",'Travel&amp;Room Information'!X61)</f>
        <v/>
      </c>
      <c r="L52" s="62" t="str">
        <f>IF('Travel&amp;Room Information'!Y61=0,"",'Travel&amp;Room Information'!Y61)</f>
        <v/>
      </c>
      <c r="M52" s="63" t="str">
        <f>IF('Travel&amp;Room Information'!Z61=0,"",'Travel&amp;Room Information'!Z61)</f>
        <v/>
      </c>
      <c r="N52" s="64" t="str">
        <f>IF('Travel&amp;Room Information'!AA61=0,"",'Travel&amp;Room Information'!AA61)</f>
        <v/>
      </c>
      <c r="O52" s="65" t="str">
        <f>IF('Travel&amp;Room Information'!AB61=0,"",'Travel&amp;Room Information'!AB61)</f>
        <v/>
      </c>
      <c r="P52" s="124" t="str">
        <f>IF(('Travel&amp;Room Information'!AH61*'Travel&amp;Room Information'!AI61)+('Travel&amp;Room Information'!AJ61*'Travel&amp;Room Information'!AK61)+'Travel&amp;Room Information'!AQ61=0,"",('Travel&amp;Room Information'!AH61*'Travel&amp;Room Information'!AI61)+('Travel&amp;Room Information'!AJ61*'Travel&amp;Room Information'!AK61)+'Travel&amp;Room Information'!AQ61)</f>
        <v/>
      </c>
    </row>
    <row r="53" spans="3:20">
      <c r="C53" s="14">
        <f t="shared" si="0"/>
        <v>38</v>
      </c>
      <c r="D53" s="31" t="str">
        <f>IF('Travel&amp;Room Information'!E62=0,"",'Travel&amp;Room Information'!E62)</f>
        <v/>
      </c>
      <c r="E53" s="184" t="str">
        <f>IF('Travel&amp;Room Information'!R62=0,"",'Travel&amp;Room Information'!R62)</f>
        <v/>
      </c>
      <c r="F53" s="59" t="str">
        <f>IF('Travel&amp;Room Information'!S62=0,"",'Travel&amp;Room Information'!S62)</f>
        <v/>
      </c>
      <c r="G53" s="60" t="str">
        <f>IF('Travel&amp;Room Information'!T62=0,"",'Travel&amp;Room Information'!T62)</f>
        <v/>
      </c>
      <c r="H53" s="61" t="str">
        <f>IF('Travel&amp;Room Information'!U62=0,"",'Travel&amp;Room Information'!U62)</f>
        <v/>
      </c>
      <c r="I53" s="356" t="str">
        <f>IF('Travel&amp;Room Information'!V62=0,"",'Travel&amp;Room Information'!V62)</f>
        <v/>
      </c>
      <c r="J53" s="354" t="str">
        <f>IF('Travel&amp;Room Information'!W62=0,"",'Travel&amp;Room Information'!W62)</f>
        <v/>
      </c>
      <c r="K53" s="188" t="str">
        <f>IF('Travel&amp;Room Information'!X62=0,"",'Travel&amp;Room Information'!X62)</f>
        <v/>
      </c>
      <c r="L53" s="62" t="str">
        <f>IF('Travel&amp;Room Information'!Y62=0,"",'Travel&amp;Room Information'!Y62)</f>
        <v/>
      </c>
      <c r="M53" s="63" t="str">
        <f>IF('Travel&amp;Room Information'!Z62=0,"",'Travel&amp;Room Information'!Z62)</f>
        <v/>
      </c>
      <c r="N53" s="64" t="str">
        <f>IF('Travel&amp;Room Information'!AA62=0,"",'Travel&amp;Room Information'!AA62)</f>
        <v/>
      </c>
      <c r="O53" s="65" t="str">
        <f>IF('Travel&amp;Room Information'!AB62=0,"",'Travel&amp;Room Information'!AB62)</f>
        <v/>
      </c>
      <c r="P53" s="124" t="str">
        <f>IF(('Travel&amp;Room Information'!AH62*'Travel&amp;Room Information'!AI62)+('Travel&amp;Room Information'!AJ62*'Travel&amp;Room Information'!AK62)+'Travel&amp;Room Information'!AQ62=0,"",('Travel&amp;Room Information'!AH62*'Travel&amp;Room Information'!AI62)+('Travel&amp;Room Information'!AJ62*'Travel&amp;Room Information'!AK62)+'Travel&amp;Room Information'!AQ62)</f>
        <v/>
      </c>
    </row>
    <row r="54" spans="3:20">
      <c r="C54" s="14">
        <f t="shared" si="0"/>
        <v>39</v>
      </c>
      <c r="D54" s="31" t="str">
        <f>IF('Travel&amp;Room Information'!E63=0,"",'Travel&amp;Room Information'!E63)</f>
        <v/>
      </c>
      <c r="E54" s="184" t="str">
        <f>IF('Travel&amp;Room Information'!R63=0,"",'Travel&amp;Room Information'!R63)</f>
        <v/>
      </c>
      <c r="F54" s="59" t="str">
        <f>IF('Travel&amp;Room Information'!S63=0,"",'Travel&amp;Room Information'!S63)</f>
        <v/>
      </c>
      <c r="G54" s="60" t="str">
        <f>IF('Travel&amp;Room Information'!T63=0,"",'Travel&amp;Room Information'!T63)</f>
        <v/>
      </c>
      <c r="H54" s="61" t="str">
        <f>IF('Travel&amp;Room Information'!U63=0,"",'Travel&amp;Room Information'!U63)</f>
        <v/>
      </c>
      <c r="I54" s="356" t="str">
        <f>IF('Travel&amp;Room Information'!V63=0,"",'Travel&amp;Room Information'!V63)</f>
        <v/>
      </c>
      <c r="J54" s="354" t="str">
        <f>IF('Travel&amp;Room Information'!W63=0,"",'Travel&amp;Room Information'!W63)</f>
        <v/>
      </c>
      <c r="K54" s="188" t="str">
        <f>IF('Travel&amp;Room Information'!X63=0,"",'Travel&amp;Room Information'!X63)</f>
        <v/>
      </c>
      <c r="L54" s="62" t="str">
        <f>IF('Travel&amp;Room Information'!Y63=0,"",'Travel&amp;Room Information'!Y63)</f>
        <v/>
      </c>
      <c r="M54" s="63" t="str">
        <f>IF('Travel&amp;Room Information'!Z63=0,"",'Travel&amp;Room Information'!Z63)</f>
        <v/>
      </c>
      <c r="N54" s="64" t="str">
        <f>IF('Travel&amp;Room Information'!AA63=0,"",'Travel&amp;Room Information'!AA63)</f>
        <v/>
      </c>
      <c r="O54" s="65" t="str">
        <f>IF('Travel&amp;Room Information'!AB63=0,"",'Travel&amp;Room Information'!AB63)</f>
        <v/>
      </c>
      <c r="P54" s="124" t="str">
        <f>IF(('Travel&amp;Room Information'!AH63*'Travel&amp;Room Information'!AI63)+('Travel&amp;Room Information'!AJ63*'Travel&amp;Room Information'!AK63)+'Travel&amp;Room Information'!AQ63=0,"",('Travel&amp;Room Information'!AH63*'Travel&amp;Room Information'!AI63)+('Travel&amp;Room Information'!AJ63*'Travel&amp;Room Information'!AK63)+'Travel&amp;Room Information'!AQ63)</f>
        <v/>
      </c>
    </row>
    <row r="55" spans="3:20" ht="13.5" thickBot="1">
      <c r="C55" s="14">
        <f t="shared" si="0"/>
        <v>40</v>
      </c>
      <c r="D55" s="31" t="str">
        <f>IF('Travel&amp;Room Information'!E64=0,"",'Travel&amp;Room Information'!E64)</f>
        <v/>
      </c>
      <c r="E55" s="184" t="str">
        <f>IF('Travel&amp;Room Information'!R64=0,"",'Travel&amp;Room Information'!R64)</f>
        <v/>
      </c>
      <c r="F55" s="59" t="str">
        <f>IF('Travel&amp;Room Information'!S64=0,"",'Travel&amp;Room Information'!S64)</f>
        <v/>
      </c>
      <c r="G55" s="60" t="str">
        <f>IF('Travel&amp;Room Information'!T64=0,"",'Travel&amp;Room Information'!T64)</f>
        <v/>
      </c>
      <c r="H55" s="61" t="str">
        <f>IF('Travel&amp;Room Information'!U64=0,"",'Travel&amp;Room Information'!U64)</f>
        <v/>
      </c>
      <c r="I55" s="357" t="str">
        <f>IF('Travel&amp;Room Information'!V64=0,"",'Travel&amp;Room Information'!V64)</f>
        <v/>
      </c>
      <c r="J55" s="354" t="str">
        <f>IF('Travel&amp;Room Information'!W64=0,"",'Travel&amp;Room Information'!W64)</f>
        <v/>
      </c>
      <c r="K55" s="188" t="str">
        <f>IF('Travel&amp;Room Information'!X64=0,"",'Travel&amp;Room Information'!X64)</f>
        <v/>
      </c>
      <c r="L55" s="62" t="str">
        <f>IF('Travel&amp;Room Information'!Y64=0,"",'Travel&amp;Room Information'!Y64)</f>
        <v/>
      </c>
      <c r="M55" s="63" t="str">
        <f>IF('Travel&amp;Room Information'!Z64=0,"",'Travel&amp;Room Information'!Z64)</f>
        <v/>
      </c>
      <c r="N55" s="64" t="str">
        <f>IF('Travel&amp;Room Information'!AA64=0,"",'Travel&amp;Room Information'!AA64)</f>
        <v/>
      </c>
      <c r="O55" s="65" t="str">
        <f>IF('Travel&amp;Room Information'!AB64=0,"",'Travel&amp;Room Information'!AB64)</f>
        <v/>
      </c>
      <c r="P55" s="124" t="str">
        <f>IF(('Travel&amp;Room Information'!AH64*'Travel&amp;Room Information'!AI64)+('Travel&amp;Room Information'!AJ64*'Travel&amp;Room Information'!AK64)+'Travel&amp;Room Information'!AQ64=0,"",('Travel&amp;Room Information'!AH64*'Travel&amp;Room Information'!AI64)+('Travel&amp;Room Information'!AJ64*'Travel&amp;Room Information'!AK64)+'Travel&amp;Room Information'!AQ64)</f>
        <v/>
      </c>
    </row>
    <row r="56" spans="3:20" ht="13.5" thickBot="1"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/>
      <c r="O56" s="111"/>
      <c r="P56" s="112"/>
    </row>
    <row r="57" spans="3:20" ht="15.75" customHeight="1" thickBot="1">
      <c r="H57" s="275" t="s">
        <v>85</v>
      </c>
      <c r="I57" s="276"/>
      <c r="J57" s="276"/>
      <c r="K57" s="276"/>
      <c r="L57" s="276"/>
      <c r="M57" s="276"/>
      <c r="N57" s="276"/>
      <c r="O57" s="332"/>
      <c r="P57" s="113">
        <f>SUM(P16:P56)</f>
        <v>0</v>
      </c>
      <c r="S57" s="115">
        <f>P57-'Travel&amp;Room Information'!AC65</f>
        <v>0</v>
      </c>
      <c r="T57" s="109" t="s">
        <v>81</v>
      </c>
    </row>
    <row r="58" spans="3:20" ht="15.75" customHeight="1" thickBot="1">
      <c r="H58" s="275" t="s">
        <v>127</v>
      </c>
      <c r="I58" s="276"/>
      <c r="J58" s="276"/>
      <c r="K58" s="276"/>
      <c r="L58" s="276"/>
      <c r="M58" s="276"/>
      <c r="N58" s="276"/>
      <c r="O58" s="332"/>
      <c r="P58" s="113">
        <f>P57*(1+S58)</f>
        <v>0</v>
      </c>
      <c r="S58" s="114">
        <f>'Travel&amp;Room Information'!AG66</f>
        <v>0.1</v>
      </c>
      <c r="T58" s="35"/>
    </row>
    <row r="60" spans="3:20" ht="15">
      <c r="C60" s="126" t="s">
        <v>83</v>
      </c>
      <c r="D60" s="2"/>
      <c r="E60" s="2"/>
      <c r="J60" s="126" t="s">
        <v>25</v>
      </c>
    </row>
    <row r="61" spans="3:20">
      <c r="C61" s="1" t="s">
        <v>125</v>
      </c>
      <c r="J61" s="1" t="s">
        <v>26</v>
      </c>
      <c r="M61" s="18" t="s">
        <v>29</v>
      </c>
    </row>
    <row r="62" spans="3:20">
      <c r="C62" s="1" t="s">
        <v>36</v>
      </c>
      <c r="J62" s="17" t="s">
        <v>27</v>
      </c>
      <c r="M62" s="18" t="s">
        <v>28</v>
      </c>
    </row>
    <row r="63" spans="3:20">
      <c r="C63" s="125" t="s">
        <v>32</v>
      </c>
      <c r="D63" s="16"/>
      <c r="E63" s="16"/>
      <c r="J63" s="1" t="s">
        <v>30</v>
      </c>
      <c r="M63" s="18" t="s">
        <v>31</v>
      </c>
    </row>
    <row r="64" spans="3:20">
      <c r="C64" s="1" t="s">
        <v>33</v>
      </c>
    </row>
    <row r="65" spans="3:16">
      <c r="C65" s="1" t="s">
        <v>34</v>
      </c>
    </row>
    <row r="68" spans="3:16" ht="15">
      <c r="C68" s="126" t="s">
        <v>42</v>
      </c>
      <c r="D68" s="2"/>
      <c r="E68" s="2"/>
    </row>
    <row r="69" spans="3:16" ht="12.75" customHeight="1">
      <c r="C69" s="1" t="s">
        <v>115</v>
      </c>
      <c r="N69" s="227"/>
      <c r="O69" s="227"/>
      <c r="P69" s="227"/>
    </row>
    <row r="70" spans="3:16" ht="12.75" customHeight="1">
      <c r="C70" s="1" t="s">
        <v>116</v>
      </c>
      <c r="N70" s="227"/>
      <c r="O70" s="227"/>
      <c r="P70" s="227"/>
    </row>
    <row r="71" spans="3:16" ht="12.75" customHeight="1">
      <c r="C71" s="1" t="s">
        <v>105</v>
      </c>
      <c r="N71" s="227"/>
      <c r="O71" s="227"/>
      <c r="P71" s="227"/>
    </row>
    <row r="72" spans="3:16" ht="12.75" customHeight="1">
      <c r="C72" s="1" t="s">
        <v>117</v>
      </c>
      <c r="N72" s="227"/>
      <c r="O72" s="227"/>
      <c r="P72" s="227"/>
    </row>
    <row r="73" spans="3:16" ht="12.75" customHeight="1">
      <c r="C73" s="1" t="s">
        <v>118</v>
      </c>
      <c r="N73" s="227"/>
      <c r="O73" s="227"/>
      <c r="P73" s="227"/>
    </row>
    <row r="74" spans="3:16" ht="12.75" customHeight="1">
      <c r="C74" s="1" t="s">
        <v>106</v>
      </c>
      <c r="N74" s="227"/>
      <c r="O74" s="227"/>
      <c r="P74" s="227"/>
    </row>
    <row r="75" spans="3:16" ht="12.75" customHeight="1">
      <c r="C75" s="1" t="s">
        <v>119</v>
      </c>
      <c r="D75" s="16"/>
      <c r="E75" s="16"/>
      <c r="N75" s="227"/>
      <c r="O75" s="227"/>
      <c r="P75" s="227"/>
    </row>
    <row r="76" spans="3:16" ht="12.75" customHeight="1">
      <c r="C76" s="1" t="s">
        <v>120</v>
      </c>
      <c r="N76" s="227"/>
      <c r="O76" s="227"/>
      <c r="P76" s="227"/>
    </row>
    <row r="77" spans="3:16" ht="12.75" customHeight="1">
      <c r="C77" s="16" t="s">
        <v>107</v>
      </c>
      <c r="N77" s="227"/>
      <c r="O77" s="227"/>
      <c r="P77" s="227"/>
    </row>
    <row r="78" spans="3:16" ht="5.25" customHeight="1"/>
  </sheetData>
  <sheetProtection password="CB82" sheet="1" objects="1" scenarios="1" selectLockedCells="1"/>
  <mergeCells count="20">
    <mergeCell ref="N10:O10"/>
    <mergeCell ref="O12:P12"/>
    <mergeCell ref="N11:O11"/>
    <mergeCell ref="N9:O9"/>
    <mergeCell ref="H3:L3"/>
    <mergeCell ref="H4:L4"/>
    <mergeCell ref="H5:L5"/>
    <mergeCell ref="H6:L6"/>
    <mergeCell ref="H7:L7"/>
    <mergeCell ref="H8:L8"/>
    <mergeCell ref="P14:P15"/>
    <mergeCell ref="H57:O57"/>
    <mergeCell ref="H58:O58"/>
    <mergeCell ref="C14:C15"/>
    <mergeCell ref="D14:D15"/>
    <mergeCell ref="E14:E15"/>
    <mergeCell ref="F14:F15"/>
    <mergeCell ref="M14:O14"/>
    <mergeCell ref="G14:I14"/>
    <mergeCell ref="J14:L14"/>
  </mergeCells>
  <pageMargins left="0.25" right="0.25" top="0.75" bottom="0.75" header="0.3" footer="0.3"/>
  <pageSetup paperSize="9"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Travel&amp;Room Information</vt:lpstr>
      <vt:lpstr>Invoice</vt:lpstr>
      <vt:lpstr>Invoice!Print_Area</vt:lpstr>
      <vt:lpstr>'Travel&amp;Room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cp:lastPrinted>2019-09-04T14:41:33Z</cp:lastPrinted>
  <dcterms:created xsi:type="dcterms:W3CDTF">2019-08-29T18:53:27Z</dcterms:created>
  <dcterms:modified xsi:type="dcterms:W3CDTF">2020-03-12T21:04:11Z</dcterms:modified>
</cp:coreProperties>
</file>